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000" activeTab="2"/>
  </bookViews>
  <sheets>
    <sheet name="НОО" sheetId="4" r:id="rId1"/>
    <sheet name="ООО" sheetId="1" r:id="rId2"/>
    <sheet name="СОО" sheetId="2" r:id="rId3"/>
    <sheet name="Лист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4" i="4" l="1"/>
  <c r="CV4" i="4" s="1"/>
  <c r="CU5" i="4"/>
  <c r="CV5" i="4"/>
  <c r="CW5" i="4" s="1"/>
  <c r="CU6" i="4"/>
  <c r="CV6" i="4" s="1"/>
  <c r="CU7" i="4"/>
  <c r="CV7" i="4"/>
  <c r="CW7" i="4" s="1"/>
  <c r="CU8" i="4"/>
  <c r="CV8" i="4" s="1"/>
  <c r="CU9" i="4"/>
  <c r="CV9" i="4"/>
  <c r="CW9" i="4" s="1"/>
  <c r="CU10" i="4"/>
  <c r="CV10" i="4" s="1"/>
  <c r="CU11" i="4"/>
  <c r="CV11" i="4"/>
  <c r="CW11" i="4" s="1"/>
  <c r="CU12" i="4"/>
  <c r="CV12" i="4" s="1"/>
  <c r="CU13" i="4"/>
  <c r="CV13" i="4"/>
  <c r="CW13" i="4" s="1"/>
  <c r="CU14" i="4"/>
  <c r="CV14" i="4" s="1"/>
  <c r="CU15" i="4"/>
  <c r="CV15" i="4"/>
  <c r="CW15" i="4" s="1"/>
  <c r="CU16" i="4"/>
  <c r="CV16" i="4" s="1"/>
  <c r="CU17" i="4"/>
  <c r="CV17" i="4"/>
  <c r="CW17" i="4" s="1"/>
  <c r="CU18" i="4"/>
  <c r="CV18" i="4" s="1"/>
  <c r="CU19" i="4"/>
  <c r="CV19" i="4"/>
  <c r="CW19" i="4" s="1"/>
  <c r="CU20" i="4"/>
  <c r="CV20" i="4" s="1"/>
  <c r="CU21" i="4"/>
  <c r="CV21" i="4"/>
  <c r="CW21" i="4" s="1"/>
  <c r="CU22" i="4"/>
  <c r="CV22" i="4" s="1"/>
  <c r="CU23" i="4"/>
  <c r="CV23" i="4"/>
  <c r="CW23" i="4" s="1"/>
  <c r="CU24" i="4"/>
  <c r="CV24" i="4" s="1"/>
  <c r="CU25" i="4"/>
  <c r="CV25" i="4"/>
  <c r="CW25" i="4" s="1"/>
  <c r="CU26" i="4"/>
  <c r="CV26" i="4" s="1"/>
  <c r="DD3" i="4"/>
  <c r="DC3" i="4"/>
  <c r="DB3" i="4"/>
  <c r="DA3" i="4"/>
  <c r="CZ3" i="4"/>
  <c r="CX3" i="4"/>
  <c r="CW3" i="4"/>
  <c r="CV3" i="4"/>
  <c r="CU3" i="4"/>
  <c r="CW26" i="4" l="1"/>
  <c r="CW24" i="4"/>
  <c r="CW22" i="4"/>
  <c r="CW20" i="4"/>
  <c r="CW18" i="4"/>
  <c r="CW16" i="4"/>
  <c r="CW14" i="4"/>
  <c r="CW12" i="4"/>
  <c r="CW10" i="4"/>
  <c r="CW8" i="4"/>
  <c r="CW6" i="4"/>
  <c r="CW4" i="4"/>
  <c r="CX25" i="4"/>
  <c r="CX23" i="4"/>
  <c r="CX21" i="4"/>
  <c r="CX19" i="4"/>
  <c r="CX17" i="4"/>
  <c r="CX15" i="4"/>
  <c r="CX13" i="4"/>
  <c r="CX11" i="4"/>
  <c r="CX9" i="4"/>
  <c r="CX7" i="4"/>
  <c r="CX5" i="4"/>
  <c r="CY22" i="4" l="1"/>
  <c r="CX12" i="4"/>
  <c r="CZ17" i="4"/>
  <c r="CX6" i="4"/>
  <c r="CX16" i="4"/>
  <c r="CY16" i="4" s="1"/>
  <c r="CX22" i="4"/>
  <c r="CX14" i="4"/>
  <c r="CY5" i="4"/>
  <c r="CY7" i="4"/>
  <c r="CZ7" i="4" s="1"/>
  <c r="CY9" i="4"/>
  <c r="CY11" i="4"/>
  <c r="CY13" i="4"/>
  <c r="CY15" i="4"/>
  <c r="CY17" i="4"/>
  <c r="CY19" i="4"/>
  <c r="DA19" i="4" s="1"/>
  <c r="CY21" i="4"/>
  <c r="CY23" i="4"/>
  <c r="CY25" i="4"/>
  <c r="CX20" i="4"/>
  <c r="CY20" i="4" s="1"/>
  <c r="CZ11" i="4"/>
  <c r="CX10" i="4"/>
  <c r="CY10" i="4" s="1"/>
  <c r="CX18" i="4"/>
  <c r="CY18" i="4" s="1"/>
  <c r="CX26" i="4"/>
  <c r="CY26" i="4" s="1"/>
  <c r="CZ19" i="4"/>
  <c r="CX8" i="4"/>
  <c r="CY8" i="4" s="1"/>
  <c r="CX24" i="4"/>
  <c r="CX4" i="4"/>
  <c r="CY4" i="4" s="1"/>
  <c r="CY3" i="4"/>
  <c r="CZ26" i="4" l="1"/>
  <c r="CZ18" i="4"/>
  <c r="DA18" i="4"/>
  <c r="CZ8" i="4"/>
  <c r="CZ10" i="4"/>
  <c r="CZ16" i="4"/>
  <c r="DA23" i="4"/>
  <c r="CZ21" i="4"/>
  <c r="DA21" i="4" s="1"/>
  <c r="CZ5" i="4"/>
  <c r="DA5" i="4" s="1"/>
  <c r="CZ23" i="4"/>
  <c r="DB23" i="4" s="1"/>
  <c r="DA8" i="4"/>
  <c r="DB8" i="4" s="1"/>
  <c r="DB19" i="4"/>
  <c r="DC19" i="4" s="1"/>
  <c r="DD19" i="4" s="1"/>
  <c r="CZ22" i="4"/>
  <c r="CY24" i="4"/>
  <c r="DA7" i="4"/>
  <c r="DB7" i="4" s="1"/>
  <c r="CY14" i="4"/>
  <c r="CY6" i="4"/>
  <c r="CZ6" i="4" s="1"/>
  <c r="DA6" i="4" s="1"/>
  <c r="DB18" i="4"/>
  <c r="DC18" i="4" s="1"/>
  <c r="DD18" i="4" s="1"/>
  <c r="CY12" i="4"/>
  <c r="CZ25" i="4"/>
  <c r="DA17" i="4"/>
  <c r="DB17" i="4" s="1"/>
  <c r="DC17" i="4" s="1"/>
  <c r="CZ9" i="4"/>
  <c r="DA11" i="4"/>
  <c r="CZ13" i="4"/>
  <c r="CZ15" i="4"/>
  <c r="CZ20" i="4"/>
  <c r="CZ4" i="4"/>
  <c r="DA20" i="4"/>
  <c r="DA4" i="4"/>
  <c r="DB11" i="4"/>
  <c r="DD7" i="4" l="1"/>
  <c r="DC7" i="4"/>
  <c r="DC8" i="4"/>
  <c r="DD8" i="4" s="1"/>
  <c r="DD23" i="4"/>
  <c r="DB26" i="4"/>
  <c r="DD26" i="4" s="1"/>
  <c r="CZ14" i="4"/>
  <c r="DA14" i="4" s="1"/>
  <c r="DB14" i="4" s="1"/>
  <c r="DD17" i="4"/>
  <c r="DA10" i="4"/>
  <c r="DA22" i="4"/>
  <c r="DA26" i="4"/>
  <c r="DB9" i="4"/>
  <c r="DC9" i="4" s="1"/>
  <c r="DD9" i="4" s="1"/>
  <c r="DB21" i="4"/>
  <c r="DC21" i="4" s="1"/>
  <c r="DD21" i="4" s="1"/>
  <c r="DC11" i="4"/>
  <c r="DD11" i="4" s="1"/>
  <c r="DA15" i="4"/>
  <c r="DB15" i="4"/>
  <c r="DC15" i="4" s="1"/>
  <c r="DD15" i="4" s="1"/>
  <c r="DB4" i="4"/>
  <c r="DB5" i="4"/>
  <c r="DC5" i="4" s="1"/>
  <c r="DC4" i="4"/>
  <c r="DD4" i="4" s="1"/>
  <c r="DC23" i="4"/>
  <c r="DB16" i="4"/>
  <c r="DC16" i="4" s="1"/>
  <c r="CZ24" i="4"/>
  <c r="DB20" i="4"/>
  <c r="DC20" i="4" s="1"/>
  <c r="DC26" i="4"/>
  <c r="DA9" i="4"/>
  <c r="DA25" i="4"/>
  <c r="CZ12" i="4"/>
  <c r="DA12" i="4" s="1"/>
  <c r="DB6" i="4"/>
  <c r="DC6" i="4"/>
  <c r="DD6" i="4" s="1"/>
  <c r="DA16" i="4"/>
  <c r="DA13" i="4"/>
  <c r="DB13" i="4" s="1"/>
  <c r="DD16" i="4" l="1"/>
  <c r="DC14" i="4"/>
  <c r="DD14" i="4" s="1"/>
  <c r="DB22" i="4"/>
  <c r="DC22" i="4" s="1"/>
  <c r="DD22" i="4" s="1"/>
  <c r="DB25" i="4"/>
  <c r="DC25" i="4" s="1"/>
  <c r="DD25" i="4" s="1"/>
  <c r="DA24" i="4"/>
  <c r="DB24" i="4" s="1"/>
  <c r="DC24" i="4" s="1"/>
  <c r="DD24" i="4" s="1"/>
  <c r="DD20" i="4"/>
  <c r="DC13" i="4"/>
  <c r="DD5" i="4"/>
  <c r="DB12" i="4"/>
  <c r="DB10" i="4"/>
  <c r="DC10" i="4" s="1"/>
  <c r="DD10" i="4" s="1"/>
  <c r="DD13" i="4"/>
  <c r="DC12" i="4" l="1"/>
  <c r="DD12" i="4" s="1"/>
  <c r="CG21" i="2" l="1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CG4" i="2"/>
  <c r="CG3" i="2"/>
  <c r="CG38" i="1"/>
  <c r="CG37" i="1"/>
  <c r="CG36" i="1"/>
  <c r="CG35" i="1"/>
  <c r="CG34" i="1"/>
  <c r="CG33" i="1"/>
  <c r="CG32" i="1"/>
  <c r="CG31" i="1"/>
  <c r="CG30" i="1"/>
  <c r="CH30" i="1" s="1"/>
  <c r="CI30" i="1" s="1"/>
  <c r="CG29" i="1"/>
  <c r="CH29" i="1" s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H9" i="1" s="1"/>
  <c r="CG8" i="1"/>
  <c r="CH8" i="1" s="1"/>
  <c r="CI8" i="1" s="1"/>
  <c r="CG7" i="1"/>
  <c r="CG6" i="1"/>
  <c r="CG5" i="1"/>
  <c r="CH5" i="1" s="1"/>
  <c r="CG4" i="1"/>
  <c r="CH4" i="1" s="1"/>
  <c r="CI4" i="1" s="1"/>
  <c r="CG3" i="1"/>
  <c r="CH19" i="1" l="1"/>
  <c r="CH3" i="2"/>
  <c r="CI3" i="2" s="1"/>
  <c r="CH6" i="1"/>
  <c r="CI6" i="1" s="1"/>
  <c r="CJ6" i="1" s="1"/>
  <c r="CH10" i="1"/>
  <c r="CI10" i="1" s="1"/>
  <c r="CH15" i="1"/>
  <c r="CH11" i="2"/>
  <c r="CI11" i="2"/>
  <c r="CI5" i="1"/>
  <c r="CI9" i="1"/>
  <c r="CH27" i="1"/>
  <c r="CH14" i="1"/>
  <c r="CH23" i="1"/>
  <c r="CH3" i="1"/>
  <c r="CJ4" i="1"/>
  <c r="CH7" i="1"/>
  <c r="CJ8" i="1"/>
  <c r="CK8" i="1" s="1"/>
  <c r="CH11" i="1"/>
  <c r="CH6" i="2"/>
  <c r="CH14" i="2"/>
  <c r="CH37" i="1"/>
  <c r="CI6" i="2"/>
  <c r="CH9" i="2"/>
  <c r="CH17" i="2"/>
  <c r="CH18" i="1"/>
  <c r="CH22" i="1"/>
  <c r="CI22" i="1" s="1"/>
  <c r="CH26" i="1"/>
  <c r="CH28" i="1"/>
  <c r="CI28" i="1" s="1"/>
  <c r="CH4" i="2"/>
  <c r="CI4" i="2" s="1"/>
  <c r="CI9" i="2"/>
  <c r="CH12" i="2"/>
  <c r="CI17" i="2"/>
  <c r="CH31" i="1"/>
  <c r="CH7" i="2"/>
  <c r="CI12" i="2"/>
  <c r="CH15" i="2"/>
  <c r="CI15" i="2" s="1"/>
  <c r="CH13" i="1"/>
  <c r="CH17" i="1"/>
  <c r="CH21" i="1"/>
  <c r="CH25" i="1"/>
  <c r="CI29" i="1"/>
  <c r="CH32" i="1"/>
  <c r="CI32" i="1" s="1"/>
  <c r="CH38" i="1"/>
  <c r="CI38" i="1" s="1"/>
  <c r="CH10" i="2"/>
  <c r="CI17" i="1"/>
  <c r="CJ30" i="1"/>
  <c r="CK30" i="1" s="1"/>
  <c r="CH33" i="1"/>
  <c r="CI33" i="1" s="1"/>
  <c r="CH34" i="1"/>
  <c r="CI34" i="1" s="1"/>
  <c r="CH35" i="1"/>
  <c r="CI35" i="1" s="1"/>
  <c r="CH36" i="1"/>
  <c r="CI36" i="1" s="1"/>
  <c r="CJ36" i="1" s="1"/>
  <c r="CH5" i="2"/>
  <c r="CI5" i="2" s="1"/>
  <c r="CH13" i="2"/>
  <c r="CH12" i="1"/>
  <c r="CH16" i="1"/>
  <c r="CH20" i="1"/>
  <c r="CH24" i="1"/>
  <c r="CH8" i="2"/>
  <c r="CH16" i="2"/>
  <c r="CH18" i="2"/>
  <c r="CH21" i="2"/>
  <c r="CI21" i="2"/>
  <c r="CH20" i="2"/>
  <c r="CI20" i="2" s="1"/>
  <c r="CH19" i="2"/>
  <c r="CJ9" i="2" l="1"/>
  <c r="CJ17" i="1"/>
  <c r="CK17" i="1" s="1"/>
  <c r="CI13" i="1"/>
  <c r="CI26" i="1"/>
  <c r="CJ26" i="1" s="1"/>
  <c r="CK26" i="1" s="1"/>
  <c r="CJ10" i="1"/>
  <c r="CK10" i="1" s="1"/>
  <c r="CI18" i="1"/>
  <c r="CJ18" i="1" s="1"/>
  <c r="CJ9" i="1"/>
  <c r="CK9" i="1" s="1"/>
  <c r="CI37" i="1"/>
  <c r="CJ37" i="1" s="1"/>
  <c r="CK37" i="1" s="1"/>
  <c r="CK9" i="2"/>
  <c r="CI19" i="2"/>
  <c r="CI20" i="1"/>
  <c r="CJ20" i="1" s="1"/>
  <c r="CI10" i="2"/>
  <c r="CJ6" i="2"/>
  <c r="CI23" i="1"/>
  <c r="CJ23" i="1" s="1"/>
  <c r="CI18" i="2"/>
  <c r="CJ34" i="1"/>
  <c r="CK34" i="1" s="1"/>
  <c r="CL30" i="1"/>
  <c r="CK6" i="1"/>
  <c r="CJ21" i="2"/>
  <c r="CI16" i="2"/>
  <c r="CI13" i="2"/>
  <c r="CK36" i="1"/>
  <c r="CL36" i="1" s="1"/>
  <c r="CM36" i="1" s="1"/>
  <c r="CJ33" i="1"/>
  <c r="CJ22" i="1"/>
  <c r="CI7" i="1"/>
  <c r="CI12" i="1"/>
  <c r="CJ12" i="1" s="1"/>
  <c r="CK12" i="1" s="1"/>
  <c r="CJ12" i="2"/>
  <c r="CK12" i="2" s="1"/>
  <c r="CL12" i="2"/>
  <c r="CJ15" i="2"/>
  <c r="CJ32" i="1"/>
  <c r="CJ20" i="2"/>
  <c r="CJ19" i="2"/>
  <c r="CK19" i="2" s="1"/>
  <c r="CJ5" i="2"/>
  <c r="CJ35" i="1"/>
  <c r="CK35" i="1" s="1"/>
  <c r="CI24" i="1"/>
  <c r="CJ24" i="1" s="1"/>
  <c r="CI8" i="2"/>
  <c r="CJ8" i="2" s="1"/>
  <c r="CI16" i="1"/>
  <c r="CJ38" i="1"/>
  <c r="CI31" i="1"/>
  <c r="CJ11" i="2"/>
  <c r="CI14" i="2"/>
  <c r="CJ14" i="2" s="1"/>
  <c r="CI11" i="1"/>
  <c r="CI14" i="1"/>
  <c r="CJ14" i="1" s="1"/>
  <c r="CJ5" i="1"/>
  <c r="CI15" i="1"/>
  <c r="CJ15" i="1" s="1"/>
  <c r="CI3" i="1"/>
  <c r="CJ3" i="1" s="1"/>
  <c r="CI19" i="1"/>
  <c r="CK4" i="1"/>
  <c r="CL4" i="1" s="1"/>
  <c r="CL8" i="1"/>
  <c r="CJ4" i="2"/>
  <c r="CJ29" i="1"/>
  <c r="CJ17" i="2"/>
  <c r="CJ3" i="2"/>
  <c r="CJ28" i="1"/>
  <c r="CI27" i="1"/>
  <c r="CI25" i="1"/>
  <c r="CI21" i="1"/>
  <c r="CI7" i="2"/>
  <c r="CJ13" i="1" l="1"/>
  <c r="CK13" i="1" s="1"/>
  <c r="CL13" i="1" s="1"/>
  <c r="CK18" i="1"/>
  <c r="CL18" i="1" s="1"/>
  <c r="CL9" i="1"/>
  <c r="CM8" i="1"/>
  <c r="CN8" i="1" s="1"/>
  <c r="CO8" i="1" s="1"/>
  <c r="CL26" i="1"/>
  <c r="CK3" i="2"/>
  <c r="CL3" i="2" s="1"/>
  <c r="CM3" i="2" s="1"/>
  <c r="CN3" i="2" s="1"/>
  <c r="CK8" i="2"/>
  <c r="CJ25" i="1"/>
  <c r="CM30" i="1"/>
  <c r="CL17" i="1"/>
  <c r="CJ21" i="1"/>
  <c r="CK21" i="1" s="1"/>
  <c r="CL21" i="1" s="1"/>
  <c r="CK29" i="1"/>
  <c r="CK11" i="2"/>
  <c r="CL11" i="2"/>
  <c r="CL35" i="1"/>
  <c r="CM12" i="2"/>
  <c r="CJ7" i="1"/>
  <c r="CK33" i="1"/>
  <c r="CJ16" i="2"/>
  <c r="CK16" i="2" s="1"/>
  <c r="CK21" i="2"/>
  <c r="CK5" i="1"/>
  <c r="CL5" i="1" s="1"/>
  <c r="CL6" i="1"/>
  <c r="CJ11" i="1"/>
  <c r="CK11" i="1" s="1"/>
  <c r="CK3" i="1"/>
  <c r="CJ27" i="1"/>
  <c r="CM4" i="1"/>
  <c r="CN4" i="1" s="1"/>
  <c r="CK14" i="1"/>
  <c r="CL14" i="1" s="1"/>
  <c r="CK23" i="1"/>
  <c r="CJ19" i="1"/>
  <c r="CK19" i="1" s="1"/>
  <c r="CK15" i="1"/>
  <c r="CJ16" i="1"/>
  <c r="CK16" i="1" s="1"/>
  <c r="CK5" i="2"/>
  <c r="CJ31" i="1"/>
  <c r="CK22" i="1"/>
  <c r="CL22" i="1" s="1"/>
  <c r="CK4" i="2"/>
  <c r="CL4" i="2" s="1"/>
  <c r="CJ7" i="2"/>
  <c r="CK14" i="2"/>
  <c r="CK15" i="2"/>
  <c r="CL15" i="2" s="1"/>
  <c r="CL37" i="1"/>
  <c r="CJ18" i="2"/>
  <c r="CL10" i="1"/>
  <c r="CK20" i="2"/>
  <c r="CL20" i="2" s="1"/>
  <c r="CM20" i="2" s="1"/>
  <c r="CK17" i="2"/>
  <c r="CK24" i="1"/>
  <c r="CN12" i="2"/>
  <c r="CO12" i="2" s="1"/>
  <c r="CL12" i="1"/>
  <c r="CL17" i="2"/>
  <c r="CL19" i="2"/>
  <c r="CJ13" i="2"/>
  <c r="CJ10" i="2"/>
  <c r="CK20" i="1"/>
  <c r="CL9" i="2"/>
  <c r="CK38" i="1"/>
  <c r="CK32" i="1"/>
  <c r="CK28" i="1"/>
  <c r="CN36" i="1"/>
  <c r="CK6" i="2"/>
  <c r="CL34" i="1"/>
  <c r="CM34" i="1" s="1"/>
  <c r="CN34" i="1" s="1"/>
  <c r="CL16" i="2" l="1"/>
  <c r="CP12" i="2"/>
  <c r="CM13" i="1"/>
  <c r="CN13" i="1" s="1"/>
  <c r="CM18" i="1"/>
  <c r="CN18" i="1" s="1"/>
  <c r="CO18" i="1" s="1"/>
  <c r="CO4" i="1"/>
  <c r="CP4" i="1" s="1"/>
  <c r="CM9" i="1"/>
  <c r="CN9" i="1" s="1"/>
  <c r="CM26" i="1"/>
  <c r="CP8" i="1"/>
  <c r="CQ8" i="1" s="1"/>
  <c r="CL8" i="2"/>
  <c r="CM8" i="2" s="1"/>
  <c r="CN8" i="2" s="1"/>
  <c r="CL16" i="1"/>
  <c r="CM16" i="1" s="1"/>
  <c r="CO36" i="1"/>
  <c r="CM37" i="1"/>
  <c r="CK7" i="2"/>
  <c r="CL38" i="1"/>
  <c r="CM38" i="1" s="1"/>
  <c r="CL28" i="1"/>
  <c r="CM28" i="1" s="1"/>
  <c r="CK10" i="2"/>
  <c r="CK13" i="2"/>
  <c r="CM10" i="1"/>
  <c r="CL15" i="1"/>
  <c r="CL23" i="1"/>
  <c r="CK25" i="1"/>
  <c r="CM12" i="1"/>
  <c r="CN12" i="1" s="1"/>
  <c r="CO12" i="1" s="1"/>
  <c r="CP12" i="1" s="1"/>
  <c r="CL6" i="2"/>
  <c r="CM4" i="2"/>
  <c r="CN4" i="2" s="1"/>
  <c r="CK31" i="1"/>
  <c r="CL3" i="1"/>
  <c r="CL5" i="2"/>
  <c r="CL21" i="2"/>
  <c r="CL32" i="1"/>
  <c r="CM9" i="2"/>
  <c r="CL11" i="1"/>
  <c r="CL20" i="1"/>
  <c r="CM14" i="1"/>
  <c r="CN20" i="2"/>
  <c r="CO20" i="2" s="1"/>
  <c r="CL19" i="1"/>
  <c r="CM19" i="1" s="1"/>
  <c r="CK7" i="1"/>
  <c r="CK18" i="2"/>
  <c r="CM22" i="1"/>
  <c r="CM16" i="2"/>
  <c r="CN16" i="2" s="1"/>
  <c r="CL24" i="1"/>
  <c r="CO3" i="2"/>
  <c r="CM19" i="2"/>
  <c r="CM6" i="1"/>
  <c r="CO34" i="1"/>
  <c r="CP34" i="1" s="1"/>
  <c r="CL14" i="2"/>
  <c r="CM5" i="1"/>
  <c r="CM11" i="2"/>
  <c r="CN11" i="2" s="1"/>
  <c r="CO11" i="2" s="1"/>
  <c r="CM17" i="1"/>
  <c r="CN30" i="1"/>
  <c r="CO30" i="1" s="1"/>
  <c r="CL33" i="1"/>
  <c r="CQ12" i="2"/>
  <c r="CR12" i="2"/>
  <c r="CL29" i="1"/>
  <c r="CM35" i="1"/>
  <c r="CM17" i="2"/>
  <c r="CM15" i="2"/>
  <c r="CK27" i="1"/>
  <c r="CO16" i="2"/>
  <c r="CM21" i="1"/>
  <c r="CN21" i="1" s="1"/>
  <c r="CS12" i="2" l="1"/>
  <c r="CT12" i="2"/>
  <c r="CU12" i="2" s="1"/>
  <c r="CV12" i="2" s="1"/>
  <c r="CO13" i="1"/>
  <c r="CP13" i="1" s="1"/>
  <c r="CQ13" i="1" s="1"/>
  <c r="CR13" i="1" s="1"/>
  <c r="CS13" i="1" s="1"/>
  <c r="CT13" i="1" s="1"/>
  <c r="CU13" i="1" s="1"/>
  <c r="CV13" i="1" s="1"/>
  <c r="CO9" i="1"/>
  <c r="CP9" i="1" s="1"/>
  <c r="CN26" i="1"/>
  <c r="CO26" i="1" s="1"/>
  <c r="CN38" i="1"/>
  <c r="CO38" i="1" s="1"/>
  <c r="CM23" i="1"/>
  <c r="CN23" i="1" s="1"/>
  <c r="CO23" i="1" s="1"/>
  <c r="CO4" i="2"/>
  <c r="CN17" i="1"/>
  <c r="CN6" i="1"/>
  <c r="CN16" i="1"/>
  <c r="CO16" i="1" s="1"/>
  <c r="CP16" i="1" s="1"/>
  <c r="CM21" i="2"/>
  <c r="CN21" i="2" s="1"/>
  <c r="CN22" i="1"/>
  <c r="CO22" i="1" s="1"/>
  <c r="CN35" i="1"/>
  <c r="CM32" i="1"/>
  <c r="CQ12" i="1"/>
  <c r="CR12" i="1" s="1"/>
  <c r="CS12" i="1" s="1"/>
  <c r="CT12" i="1" s="1"/>
  <c r="CU12" i="1" s="1"/>
  <c r="CV12" i="1" s="1"/>
  <c r="CW12" i="1" s="1"/>
  <c r="CX12" i="1" s="1"/>
  <c r="CN14" i="2"/>
  <c r="CM14" i="2"/>
  <c r="CN9" i="2"/>
  <c r="CL25" i="1"/>
  <c r="CP16" i="2"/>
  <c r="CM33" i="1"/>
  <c r="CO17" i="2"/>
  <c r="CN17" i="2"/>
  <c r="CN14" i="1"/>
  <c r="CL31" i="1"/>
  <c r="CM31" i="1" s="1"/>
  <c r="CM11" i="1"/>
  <c r="CN11" i="1" s="1"/>
  <c r="CN5" i="1"/>
  <c r="CO5" i="1" s="1"/>
  <c r="CN19" i="1"/>
  <c r="CO19" i="1" s="1"/>
  <c r="CP19" i="1" s="1"/>
  <c r="CP3" i="2"/>
  <c r="CQ3" i="2" s="1"/>
  <c r="CR3" i="2" s="1"/>
  <c r="CL7" i="1"/>
  <c r="CM7" i="1" s="1"/>
  <c r="CO8" i="2"/>
  <c r="CN19" i="2"/>
  <c r="CL18" i="2"/>
  <c r="CM6" i="2"/>
  <c r="CM5" i="2"/>
  <c r="CN5" i="2" s="1"/>
  <c r="CP11" i="2"/>
  <c r="CN37" i="1"/>
  <c r="CO37" i="1" s="1"/>
  <c r="CL7" i="2"/>
  <c r="CM7" i="2" s="1"/>
  <c r="CQ4" i="1"/>
  <c r="CR4" i="1" s="1"/>
  <c r="CS4" i="1" s="1"/>
  <c r="CM24" i="1"/>
  <c r="CM3" i="1"/>
  <c r="CM15" i="1"/>
  <c r="CN10" i="1"/>
  <c r="CO10" i="1" s="1"/>
  <c r="CO21" i="1"/>
  <c r="CQ34" i="1"/>
  <c r="CR34" i="1" s="1"/>
  <c r="CS34" i="1" s="1"/>
  <c r="CT34" i="1" s="1"/>
  <c r="CP18" i="1"/>
  <c r="CM20" i="1"/>
  <c r="CL27" i="1"/>
  <c r="CP36" i="1"/>
  <c r="CP30" i="1"/>
  <c r="CQ30" i="1" s="1"/>
  <c r="CR30" i="1" s="1"/>
  <c r="CP20" i="2"/>
  <c r="CL13" i="2"/>
  <c r="CR8" i="1"/>
  <c r="CN28" i="1"/>
  <c r="CL10" i="2"/>
  <c r="CN15" i="2"/>
  <c r="CM29" i="1"/>
  <c r="CN29" i="1" s="1"/>
  <c r="CO14" i="2" l="1"/>
  <c r="CP26" i="1"/>
  <c r="CQ26" i="1" s="1"/>
  <c r="CT4" i="1"/>
  <c r="CU4" i="1" s="1"/>
  <c r="CV4" i="1" s="1"/>
  <c r="CW4" i="1" s="1"/>
  <c r="CX4" i="1" s="1"/>
  <c r="CY4" i="1" s="1"/>
  <c r="CZ4" i="1" s="1"/>
  <c r="DA4" i="1" s="1"/>
  <c r="DB4" i="1" s="1"/>
  <c r="CQ16" i="1"/>
  <c r="CR16" i="1" s="1"/>
  <c r="CQ9" i="1"/>
  <c r="CR9" i="1" s="1"/>
  <c r="CO35" i="1"/>
  <c r="CP35" i="1" s="1"/>
  <c r="CN31" i="1"/>
  <c r="CO31" i="1" s="1"/>
  <c r="CP31" i="1" s="1"/>
  <c r="CO21" i="2"/>
  <c r="CP21" i="2" s="1"/>
  <c r="CO29" i="1"/>
  <c r="CP29" i="1" s="1"/>
  <c r="CQ29" i="1" s="1"/>
  <c r="CS30" i="1"/>
  <c r="CT30" i="1" s="1"/>
  <c r="CP37" i="1"/>
  <c r="CQ37" i="1" s="1"/>
  <c r="CP14" i="2"/>
  <c r="CY12" i="1"/>
  <c r="CZ12" i="1" s="1"/>
  <c r="DA12" i="1" s="1"/>
  <c r="DB12" i="1" s="1"/>
  <c r="CP4" i="2"/>
  <c r="CO28" i="1"/>
  <c r="CN6" i="2"/>
  <c r="CN7" i="1"/>
  <c r="CO7" i="1" s="1"/>
  <c r="CQ16" i="2"/>
  <c r="CP22" i="1"/>
  <c r="CQ22" i="1" s="1"/>
  <c r="CP10" i="1"/>
  <c r="CO5" i="2"/>
  <c r="CP5" i="2" s="1"/>
  <c r="CQ5" i="2" s="1"/>
  <c r="CO19" i="2"/>
  <c r="CS3" i="2"/>
  <c r="CT3" i="2" s="1"/>
  <c r="CO11" i="1"/>
  <c r="CQ19" i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CQ14" i="2"/>
  <c r="CR14" i="2" s="1"/>
  <c r="CS14" i="2" s="1"/>
  <c r="CT14" i="2" s="1"/>
  <c r="CU14" i="2" s="1"/>
  <c r="CO17" i="1"/>
  <c r="CU34" i="1"/>
  <c r="CV34" i="1" s="1"/>
  <c r="CN24" i="1"/>
  <c r="CO24" i="1" s="1"/>
  <c r="CP24" i="1" s="1"/>
  <c r="CM25" i="1"/>
  <c r="CN15" i="1"/>
  <c r="CO15" i="1" s="1"/>
  <c r="CP15" i="1" s="1"/>
  <c r="CN3" i="1"/>
  <c r="CO3" i="1" s="1"/>
  <c r="CQ11" i="2"/>
  <c r="CW13" i="1"/>
  <c r="CX13" i="1" s="1"/>
  <c r="CQ20" i="2"/>
  <c r="CO14" i="1"/>
  <c r="CN33" i="1"/>
  <c r="CO33" i="1" s="1"/>
  <c r="CP33" i="1" s="1"/>
  <c r="CQ33" i="1" s="1"/>
  <c r="CR33" i="1" s="1"/>
  <c r="CS33" i="1" s="1"/>
  <c r="CT33" i="1" s="1"/>
  <c r="CU33" i="1" s="1"/>
  <c r="CO15" i="2"/>
  <c r="CW12" i="2"/>
  <c r="CX12" i="2" s="1"/>
  <c r="CY12" i="2" s="1"/>
  <c r="CZ12" i="2" s="1"/>
  <c r="DA12" i="2" s="1"/>
  <c r="DB12" i="2" s="1"/>
  <c r="CM13" i="2"/>
  <c r="CN13" i="2" s="1"/>
  <c r="CM10" i="2"/>
  <c r="CN10" i="2" s="1"/>
  <c r="CP38" i="1"/>
  <c r="CQ38" i="1" s="1"/>
  <c r="CR38" i="1" s="1"/>
  <c r="CP8" i="2"/>
  <c r="CQ8" i="2" s="1"/>
  <c r="CP17" i="2"/>
  <c r="CQ17" i="2" s="1"/>
  <c r="CO9" i="2"/>
  <c r="CP9" i="2" s="1"/>
  <c r="CQ9" i="2" s="1"/>
  <c r="CR9" i="2" s="1"/>
  <c r="CP21" i="1"/>
  <c r="CN7" i="2"/>
  <c r="CP5" i="1"/>
  <c r="CQ5" i="1" s="1"/>
  <c r="CN32" i="1"/>
  <c r="CO6" i="1"/>
  <c r="CM27" i="1"/>
  <c r="CS8" i="1"/>
  <c r="CT8" i="1" s="1"/>
  <c r="CU8" i="1" s="1"/>
  <c r="CV8" i="1" s="1"/>
  <c r="CW8" i="1" s="1"/>
  <c r="CX8" i="1" s="1"/>
  <c r="CY8" i="1" s="1"/>
  <c r="CZ8" i="1" s="1"/>
  <c r="DA8" i="1" s="1"/>
  <c r="DB8" i="1" s="1"/>
  <c r="CN20" i="1"/>
  <c r="CO20" i="1" s="1"/>
  <c r="CQ36" i="1"/>
  <c r="CQ18" i="1"/>
  <c r="CM18" i="2"/>
  <c r="CP23" i="1"/>
  <c r="CQ21" i="2" l="1"/>
  <c r="CR21" i="2" s="1"/>
  <c r="CS21" i="2" s="1"/>
  <c r="CT21" i="2" s="1"/>
  <c r="CU21" i="2" s="1"/>
  <c r="CV21" i="2" s="1"/>
  <c r="CW21" i="2" s="1"/>
  <c r="CX21" i="2" s="1"/>
  <c r="CY21" i="2" s="1"/>
  <c r="CZ21" i="2" s="1"/>
  <c r="DA21" i="2" s="1"/>
  <c r="DB21" i="2" s="1"/>
  <c r="CR11" i="2"/>
  <c r="CS11" i="2" s="1"/>
  <c r="CT11" i="2" s="1"/>
  <c r="CR26" i="1"/>
  <c r="CS26" i="1" s="1"/>
  <c r="CT26" i="1" s="1"/>
  <c r="CP20" i="1"/>
  <c r="CQ20" i="1" s="1"/>
  <c r="CR20" i="1" s="1"/>
  <c r="CS9" i="1"/>
  <c r="CT9" i="1" s="1"/>
  <c r="CS16" i="1"/>
  <c r="CT16" i="1" s="1"/>
  <c r="CU16" i="1" s="1"/>
  <c r="CV16" i="1" s="1"/>
  <c r="CW16" i="1" s="1"/>
  <c r="CX16" i="1" s="1"/>
  <c r="CY16" i="1" s="1"/>
  <c r="CZ16" i="1" s="1"/>
  <c r="DA16" i="1" s="1"/>
  <c r="DB16" i="1" s="1"/>
  <c r="CQ35" i="1"/>
  <c r="CR35" i="1" s="1"/>
  <c r="CS35" i="1" s="1"/>
  <c r="CT35" i="1" s="1"/>
  <c r="CU35" i="1" s="1"/>
  <c r="CV35" i="1" s="1"/>
  <c r="CW35" i="1" s="1"/>
  <c r="CX35" i="1" s="1"/>
  <c r="CY35" i="1" s="1"/>
  <c r="CZ35" i="1" s="1"/>
  <c r="DA35" i="1" s="1"/>
  <c r="DB35" i="1" s="1"/>
  <c r="CW34" i="1"/>
  <c r="CX34" i="1" s="1"/>
  <c r="CY34" i="1" s="1"/>
  <c r="CZ34" i="1" s="1"/>
  <c r="DA34" i="1" s="1"/>
  <c r="DB34" i="1" s="1"/>
  <c r="CY13" i="1"/>
  <c r="CZ13" i="1" s="1"/>
  <c r="CR37" i="1"/>
  <c r="CS37" i="1" s="1"/>
  <c r="CT37" i="1" s="1"/>
  <c r="CU37" i="1" s="1"/>
  <c r="CV37" i="1" s="1"/>
  <c r="CW37" i="1" s="1"/>
  <c r="CX37" i="1" s="1"/>
  <c r="CY37" i="1" s="1"/>
  <c r="CZ37" i="1" s="1"/>
  <c r="DA37" i="1" s="1"/>
  <c r="DB37" i="1" s="1"/>
  <c r="CQ31" i="1"/>
  <c r="CR31" i="1" s="1"/>
  <c r="CR5" i="1"/>
  <c r="CS5" i="1" s="1"/>
  <c r="CT5" i="1" s="1"/>
  <c r="CP7" i="1"/>
  <c r="CQ7" i="1" s="1"/>
  <c r="CR5" i="2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CR8" i="2"/>
  <c r="CR22" i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CQ15" i="1"/>
  <c r="CR15" i="1" s="1"/>
  <c r="CS15" i="1" s="1"/>
  <c r="CT15" i="1" s="1"/>
  <c r="CU15" i="1" s="1"/>
  <c r="CV15" i="1" s="1"/>
  <c r="CW15" i="1" s="1"/>
  <c r="CX15" i="1" s="1"/>
  <c r="CY15" i="1" s="1"/>
  <c r="CZ15" i="1" s="1"/>
  <c r="DA15" i="1" s="1"/>
  <c r="DB15" i="1" s="1"/>
  <c r="CR17" i="2"/>
  <c r="CS17" i="2" s="1"/>
  <c r="CT17" i="2" s="1"/>
  <c r="CU17" i="2" s="1"/>
  <c r="CV17" i="2" s="1"/>
  <c r="CW17" i="2" s="1"/>
  <c r="CX17" i="2" s="1"/>
  <c r="CY17" i="2" s="1"/>
  <c r="CZ17" i="2" s="1"/>
  <c r="DA17" i="2" s="1"/>
  <c r="DB17" i="2" s="1"/>
  <c r="CN27" i="1"/>
  <c r="CQ21" i="1"/>
  <c r="CQ24" i="1"/>
  <c r="CR24" i="1" s="1"/>
  <c r="CS24" i="1" s="1"/>
  <c r="CV33" i="1"/>
  <c r="CW33" i="1" s="1"/>
  <c r="CX33" i="1" s="1"/>
  <c r="CY33" i="1" s="1"/>
  <c r="CZ33" i="1" s="1"/>
  <c r="DA33" i="1" s="1"/>
  <c r="DB33" i="1" s="1"/>
  <c r="CQ10" i="1"/>
  <c r="CQ23" i="1"/>
  <c r="CR23" i="1" s="1"/>
  <c r="CS23" i="1" s="1"/>
  <c r="CT23" i="1" s="1"/>
  <c r="CU23" i="1" s="1"/>
  <c r="CV23" i="1" s="1"/>
  <c r="CW23" i="1" s="1"/>
  <c r="CX23" i="1" s="1"/>
  <c r="CY23" i="1" s="1"/>
  <c r="CZ23" i="1" s="1"/>
  <c r="DA23" i="1" s="1"/>
  <c r="DB23" i="1" s="1"/>
  <c r="CS9" i="2"/>
  <c r="CT9" i="2" s="1"/>
  <c r="CU9" i="2" s="1"/>
  <c r="CV9" i="2" s="1"/>
  <c r="CW9" i="2" s="1"/>
  <c r="CX9" i="2" s="1"/>
  <c r="CY9" i="2" s="1"/>
  <c r="CZ9" i="2" s="1"/>
  <c r="DA9" i="2" s="1"/>
  <c r="DB9" i="2" s="1"/>
  <c r="CO13" i="2"/>
  <c r="CU30" i="1"/>
  <c r="CV30" i="1" s="1"/>
  <c r="CR18" i="1"/>
  <c r="CS18" i="1" s="1"/>
  <c r="CT18" i="1" s="1"/>
  <c r="CO7" i="2"/>
  <c r="CP7" i="2" s="1"/>
  <c r="CQ7" i="2" s="1"/>
  <c r="CR7" i="2" s="1"/>
  <c r="CS7" i="2" s="1"/>
  <c r="CT7" i="2" s="1"/>
  <c r="CU7" i="2" s="1"/>
  <c r="CV7" i="2" s="1"/>
  <c r="CW7" i="2" s="1"/>
  <c r="CX7" i="2" s="1"/>
  <c r="CY7" i="2" s="1"/>
  <c r="CZ7" i="2" s="1"/>
  <c r="DA7" i="2" s="1"/>
  <c r="DB7" i="2" s="1"/>
  <c r="CO10" i="2"/>
  <c r="CP10" i="2" s="1"/>
  <c r="CQ10" i="2" s="1"/>
  <c r="CR10" i="2" s="1"/>
  <c r="CS10" i="2" s="1"/>
  <c r="CT10" i="2" s="1"/>
  <c r="CU10" i="2" s="1"/>
  <c r="CV10" i="2" s="1"/>
  <c r="CW10" i="2" s="1"/>
  <c r="CX10" i="2" s="1"/>
  <c r="CY10" i="2" s="1"/>
  <c r="CZ10" i="2" s="1"/>
  <c r="DA10" i="2" s="1"/>
  <c r="DB10" i="2" s="1"/>
  <c r="CR20" i="2"/>
  <c r="CS20" i="2" s="1"/>
  <c r="CT20" i="2" s="1"/>
  <c r="CO32" i="1"/>
  <c r="CP32" i="1" s="1"/>
  <c r="CR36" i="1"/>
  <c r="CS36" i="1" s="1"/>
  <c r="CR29" i="1"/>
  <c r="CS29" i="1" s="1"/>
  <c r="CP17" i="1"/>
  <c r="CQ4" i="2"/>
  <c r="CR4" i="2" s="1"/>
  <c r="CS4" i="2" s="1"/>
  <c r="CT4" i="2" s="1"/>
  <c r="CU4" i="2" s="1"/>
  <c r="CV4" i="2" s="1"/>
  <c r="CW4" i="2" s="1"/>
  <c r="CX4" i="2" s="1"/>
  <c r="CV14" i="2"/>
  <c r="CW14" i="2" s="1"/>
  <c r="CX14" i="2" s="1"/>
  <c r="CY14" i="2" s="1"/>
  <c r="CZ14" i="2" s="1"/>
  <c r="DA14" i="2" s="1"/>
  <c r="DB14" i="2" s="1"/>
  <c r="CP11" i="1"/>
  <c r="CQ11" i="1" s="1"/>
  <c r="CR11" i="1" s="1"/>
  <c r="CS11" i="1" s="1"/>
  <c r="CT11" i="1" s="1"/>
  <c r="CU11" i="1" s="1"/>
  <c r="CV11" i="1" s="1"/>
  <c r="CW11" i="1" s="1"/>
  <c r="CX11" i="1" s="1"/>
  <c r="CY11" i="1" s="1"/>
  <c r="CZ11" i="1" s="1"/>
  <c r="CS38" i="1"/>
  <c r="CT38" i="1" s="1"/>
  <c r="CU38" i="1" s="1"/>
  <c r="CV38" i="1" s="1"/>
  <c r="CW38" i="1" s="1"/>
  <c r="CN25" i="1"/>
  <c r="CU3" i="2"/>
  <c r="CV3" i="2" s="1"/>
  <c r="CW3" i="2" s="1"/>
  <c r="CX3" i="2" s="1"/>
  <c r="CY3" i="2" s="1"/>
  <c r="CZ3" i="2" s="1"/>
  <c r="DA3" i="2" s="1"/>
  <c r="DB3" i="2" s="1"/>
  <c r="CP19" i="2"/>
  <c r="CQ19" i="2" s="1"/>
  <c r="CR19" i="2" s="1"/>
  <c r="CR16" i="2"/>
  <c r="CS16" i="2" s="1"/>
  <c r="CT16" i="2" s="1"/>
  <c r="CU16" i="2" s="1"/>
  <c r="CN18" i="2"/>
  <c r="CP15" i="2"/>
  <c r="CP14" i="1"/>
  <c r="CP3" i="1"/>
  <c r="CO18" i="2"/>
  <c r="CP18" i="2" s="1"/>
  <c r="CP6" i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CO6" i="2"/>
  <c r="CP28" i="1"/>
  <c r="CV16" i="2" l="1"/>
  <c r="CW16" i="2" s="1"/>
  <c r="CX16" i="2" s="1"/>
  <c r="CY16" i="2" s="1"/>
  <c r="CZ16" i="2" s="1"/>
  <c r="CU11" i="2"/>
  <c r="CV11" i="2" s="1"/>
  <c r="CU26" i="1"/>
  <c r="CV26" i="1" s="1"/>
  <c r="CW26" i="1" s="1"/>
  <c r="CU18" i="1"/>
  <c r="CV18" i="1" s="1"/>
  <c r="CW18" i="1" s="1"/>
  <c r="CX18" i="1" s="1"/>
  <c r="CY18" i="1" s="1"/>
  <c r="CZ18" i="1" s="1"/>
  <c r="DA18" i="1" s="1"/>
  <c r="DB18" i="1" s="1"/>
  <c r="CS31" i="1"/>
  <c r="CT31" i="1" s="1"/>
  <c r="CU31" i="1" s="1"/>
  <c r="CV31" i="1" s="1"/>
  <c r="CW31" i="1" s="1"/>
  <c r="CX31" i="1" s="1"/>
  <c r="CY31" i="1" s="1"/>
  <c r="CZ31" i="1" s="1"/>
  <c r="DA31" i="1" s="1"/>
  <c r="DB31" i="1" s="1"/>
  <c r="CT36" i="1"/>
  <c r="CU36" i="1" s="1"/>
  <c r="CV36" i="1" s="1"/>
  <c r="CW36" i="1" s="1"/>
  <c r="CX36" i="1" s="1"/>
  <c r="CU9" i="1"/>
  <c r="CV9" i="1" s="1"/>
  <c r="CW9" i="1" s="1"/>
  <c r="CX9" i="1" s="1"/>
  <c r="CY9" i="1" s="1"/>
  <c r="CZ9" i="1" s="1"/>
  <c r="DA9" i="1" s="1"/>
  <c r="DB9" i="1" s="1"/>
  <c r="DA13" i="1"/>
  <c r="DB13" i="1" s="1"/>
  <c r="CW30" i="1"/>
  <c r="CX30" i="1" s="1"/>
  <c r="CY30" i="1" s="1"/>
  <c r="CZ30" i="1" s="1"/>
  <c r="DA30" i="1" s="1"/>
  <c r="DB30" i="1" s="1"/>
  <c r="CS20" i="1"/>
  <c r="CT20" i="1" s="1"/>
  <c r="CU20" i="1" s="1"/>
  <c r="CV20" i="1" s="1"/>
  <c r="CW20" i="1" s="1"/>
  <c r="CX20" i="1" s="1"/>
  <c r="CY20" i="1" s="1"/>
  <c r="CZ20" i="1" s="1"/>
  <c r="DA20" i="1" s="1"/>
  <c r="DB20" i="1" s="1"/>
  <c r="CU5" i="1"/>
  <c r="CV5" i="1" s="1"/>
  <c r="CW5" i="1" s="1"/>
  <c r="CX5" i="1" s="1"/>
  <c r="CY5" i="1" s="1"/>
  <c r="CZ5" i="1" s="1"/>
  <c r="DA5" i="1" s="1"/>
  <c r="DB5" i="1" s="1"/>
  <c r="CT29" i="1"/>
  <c r="CU29" i="1" s="1"/>
  <c r="CV29" i="1" s="1"/>
  <c r="CW29" i="1" s="1"/>
  <c r="CX38" i="1"/>
  <c r="CY38" i="1" s="1"/>
  <c r="CZ38" i="1" s="1"/>
  <c r="DA38" i="1" s="1"/>
  <c r="DB38" i="1" s="1"/>
  <c r="CR7" i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CT24" i="1"/>
  <c r="CU24" i="1" s="1"/>
  <c r="CV24" i="1" s="1"/>
  <c r="CW24" i="1" s="1"/>
  <c r="CX24" i="1" s="1"/>
  <c r="CY4" i="2"/>
  <c r="CZ4" i="2" s="1"/>
  <c r="DA4" i="2" s="1"/>
  <c r="DB4" i="2" s="1"/>
  <c r="CT8" i="2"/>
  <c r="CU8" i="2" s="1"/>
  <c r="CV8" i="2" s="1"/>
  <c r="CW8" i="2" s="1"/>
  <c r="CX8" i="2" s="1"/>
  <c r="CY8" i="2" s="1"/>
  <c r="CZ8" i="2" s="1"/>
  <c r="CQ32" i="1"/>
  <c r="CR32" i="1" s="1"/>
  <c r="CS32" i="1" s="1"/>
  <c r="CT32" i="1" s="1"/>
  <c r="CU32" i="1" s="1"/>
  <c r="CV32" i="1" s="1"/>
  <c r="CW32" i="1" s="1"/>
  <c r="CX32" i="1" s="1"/>
  <c r="CY32" i="1" s="1"/>
  <c r="CZ32" i="1" s="1"/>
  <c r="DA32" i="1" s="1"/>
  <c r="DB32" i="1" s="1"/>
  <c r="CP6" i="2"/>
  <c r="CQ6" i="2" s="1"/>
  <c r="CR6" i="2" s="1"/>
  <c r="CS6" i="2" s="1"/>
  <c r="CT6" i="2" s="1"/>
  <c r="CU6" i="2" s="1"/>
  <c r="CV6" i="2" s="1"/>
  <c r="CW6" i="2" s="1"/>
  <c r="CX6" i="2" s="1"/>
  <c r="CY6" i="2" s="1"/>
  <c r="CZ6" i="2" s="1"/>
  <c r="DA6" i="2" s="1"/>
  <c r="DB6" i="2" s="1"/>
  <c r="CR10" i="1"/>
  <c r="CS10" i="1" s="1"/>
  <c r="CT10" i="1" s="1"/>
  <c r="CU10" i="1" s="1"/>
  <c r="CV10" i="1" s="1"/>
  <c r="CW10" i="1" s="1"/>
  <c r="CX10" i="1" s="1"/>
  <c r="CY10" i="1" s="1"/>
  <c r="CZ10" i="1" s="1"/>
  <c r="DA10" i="1" s="1"/>
  <c r="DB10" i="1" s="1"/>
  <c r="CP13" i="2"/>
  <c r="CQ13" i="2" s="1"/>
  <c r="CR13" i="2" s="1"/>
  <c r="CS13" i="2" s="1"/>
  <c r="CT13" i="2" s="1"/>
  <c r="CU13" i="2" s="1"/>
  <c r="CV13" i="2" s="1"/>
  <c r="CW13" i="2" s="1"/>
  <c r="CQ14" i="1"/>
  <c r="CR14" i="1" s="1"/>
  <c r="CS14" i="1" s="1"/>
  <c r="CT14" i="1" s="1"/>
  <c r="CU14" i="1" s="1"/>
  <c r="CV14" i="1" s="1"/>
  <c r="CW14" i="1" s="1"/>
  <c r="CX14" i="1" s="1"/>
  <c r="CY14" i="1" s="1"/>
  <c r="CZ14" i="1" s="1"/>
  <c r="DA14" i="1" s="1"/>
  <c r="DB14" i="1" s="1"/>
  <c r="CS19" i="2"/>
  <c r="CT19" i="2" s="1"/>
  <c r="CU19" i="2" s="1"/>
  <c r="CV19" i="2" s="1"/>
  <c r="CW19" i="2" s="1"/>
  <c r="CX19" i="2" s="1"/>
  <c r="CY19" i="2" s="1"/>
  <c r="CZ19" i="2" s="1"/>
  <c r="DA19" i="2" s="1"/>
  <c r="DB19" i="2" s="1"/>
  <c r="CR21" i="1"/>
  <c r="CS21" i="1" s="1"/>
  <c r="CT21" i="1" s="1"/>
  <c r="CU21" i="1" s="1"/>
  <c r="CV21" i="1" s="1"/>
  <c r="CW21" i="1" s="1"/>
  <c r="CX21" i="1" s="1"/>
  <c r="CY21" i="1" s="1"/>
  <c r="CZ21" i="1" s="1"/>
  <c r="DA21" i="1" s="1"/>
  <c r="DB21" i="1" s="1"/>
  <c r="CO25" i="1"/>
  <c r="CP25" i="1" s="1"/>
  <c r="CQ25" i="1" s="1"/>
  <c r="CQ28" i="1"/>
  <c r="CR28" i="1" s="1"/>
  <c r="CS28" i="1" s="1"/>
  <c r="CT28" i="1" s="1"/>
  <c r="CU28" i="1" s="1"/>
  <c r="CV28" i="1" s="1"/>
  <c r="CW28" i="1" s="1"/>
  <c r="CX28" i="1" s="1"/>
  <c r="CY28" i="1" s="1"/>
  <c r="CZ28" i="1" s="1"/>
  <c r="DA28" i="1" s="1"/>
  <c r="DB28" i="1" s="1"/>
  <c r="CQ15" i="2"/>
  <c r="CQ3" i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CU20" i="2"/>
  <c r="CV20" i="2" s="1"/>
  <c r="CW20" i="2" s="1"/>
  <c r="CX20" i="2" s="1"/>
  <c r="CY20" i="2" s="1"/>
  <c r="CZ20" i="2" s="1"/>
  <c r="DA20" i="2" s="1"/>
  <c r="DB20" i="2" s="1"/>
  <c r="CO27" i="1"/>
  <c r="CP27" i="1" s="1"/>
  <c r="CQ27" i="1" s="1"/>
  <c r="CR27" i="1" s="1"/>
  <c r="CS27" i="1" s="1"/>
  <c r="CT27" i="1" s="1"/>
  <c r="CU27" i="1" s="1"/>
  <c r="CV27" i="1" s="1"/>
  <c r="CW27" i="1" s="1"/>
  <c r="CX27" i="1" s="1"/>
  <c r="CY27" i="1" s="1"/>
  <c r="CZ27" i="1" s="1"/>
  <c r="DA27" i="1" s="1"/>
  <c r="DB27" i="1" s="1"/>
  <c r="CQ18" i="2"/>
  <c r="CR18" i="2" s="1"/>
  <c r="CS18" i="2" s="1"/>
  <c r="CT18" i="2" s="1"/>
  <c r="CU18" i="2" s="1"/>
  <c r="CV18" i="2" s="1"/>
  <c r="CW18" i="2" s="1"/>
  <c r="CX18" i="2" s="1"/>
  <c r="CY18" i="2" s="1"/>
  <c r="CZ18" i="2" s="1"/>
  <c r="DA18" i="2" s="1"/>
  <c r="DB18" i="2" s="1"/>
  <c r="CQ17" i="1"/>
  <c r="CR17" i="1" s="1"/>
  <c r="CS17" i="1" s="1"/>
  <c r="CT17" i="1" s="1"/>
  <c r="CU17" i="1" s="1"/>
  <c r="CV17" i="1" s="1"/>
  <c r="CW17" i="1" s="1"/>
  <c r="CX17" i="1" s="1"/>
  <c r="CY17" i="1" s="1"/>
  <c r="CZ17" i="1" s="1"/>
  <c r="DA17" i="1" s="1"/>
  <c r="DB17" i="1" s="1"/>
  <c r="DA11" i="1"/>
  <c r="DB11" i="1" s="1"/>
  <c r="DA16" i="2" l="1"/>
  <c r="DB16" i="2" s="1"/>
  <c r="CX13" i="2"/>
  <c r="CY13" i="2" s="1"/>
  <c r="CZ13" i="2" s="1"/>
  <c r="CW11" i="2"/>
  <c r="CX11" i="2" s="1"/>
  <c r="CY11" i="2" s="1"/>
  <c r="CZ11" i="2" s="1"/>
  <c r="DA11" i="2" s="1"/>
  <c r="DB11" i="2" s="1"/>
  <c r="CY36" i="1"/>
  <c r="CZ36" i="1" s="1"/>
  <c r="DA36" i="1" s="1"/>
  <c r="DB36" i="1" s="1"/>
  <c r="CX26" i="1"/>
  <c r="CY26" i="1" s="1"/>
  <c r="CZ26" i="1" s="1"/>
  <c r="DA26" i="1" s="1"/>
  <c r="DB26" i="1" s="1"/>
  <c r="CR25" i="1"/>
  <c r="CS25" i="1" s="1"/>
  <c r="CT25" i="1" s="1"/>
  <c r="CU25" i="1" s="1"/>
  <c r="CV25" i="1" s="1"/>
  <c r="CW25" i="1" s="1"/>
  <c r="CX25" i="1" s="1"/>
  <c r="CY25" i="1" s="1"/>
  <c r="CZ25" i="1" s="1"/>
  <c r="DA25" i="1" s="1"/>
  <c r="DB25" i="1" s="1"/>
  <c r="CX29" i="1"/>
  <c r="CY29" i="1" s="1"/>
  <c r="CZ29" i="1" s="1"/>
  <c r="DA29" i="1" s="1"/>
  <c r="DB29" i="1" s="1"/>
  <c r="CY24" i="1"/>
  <c r="CZ24" i="1" s="1"/>
  <c r="DA24" i="1" s="1"/>
  <c r="DB24" i="1" s="1"/>
  <c r="DA8" i="2"/>
  <c r="DB8" i="2" s="1"/>
  <c r="DA13" i="2"/>
  <c r="DB13" i="2" s="1"/>
  <c r="CR15" i="2"/>
  <c r="CS15" i="2" s="1"/>
  <c r="CT15" i="2" s="1"/>
  <c r="CU15" i="2" s="1"/>
  <c r="CV15" i="2" s="1"/>
  <c r="CW15" i="2" s="1"/>
  <c r="CX15" i="2" s="1"/>
  <c r="CY15" i="2" s="1"/>
  <c r="CZ15" i="2" s="1"/>
  <c r="DA15" i="2" s="1"/>
  <c r="DB15" i="2" s="1"/>
</calcChain>
</file>

<file path=xl/sharedStrings.xml><?xml version="1.0" encoding="utf-8"?>
<sst xmlns="http://schemas.openxmlformats.org/spreadsheetml/2006/main" count="1369" uniqueCount="150">
  <si>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</si>
  <si>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</si>
  <si>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</si>
  <si>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</si>
  <si>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</si>
  <si>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</si>
  <si>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класс</t>
  </si>
  <si>
    <t>МАТ</t>
  </si>
  <si>
    <t>РУС</t>
  </si>
  <si>
    <t>АЛГ</t>
  </si>
  <si>
    <t>ГЕМ</t>
  </si>
  <si>
    <t>ОКР</t>
  </si>
  <si>
    <t>БИО</t>
  </si>
  <si>
    <t>ГЕО</t>
  </si>
  <si>
    <t>ИНФ</t>
  </si>
  <si>
    <t>ИСТ</t>
  </si>
  <si>
    <t>ОБЩ</t>
  </si>
  <si>
    <t>ФИЗ</t>
  </si>
  <si>
    <t>ХИМ</t>
  </si>
  <si>
    <t>АНГ</t>
  </si>
  <si>
    <t>НЕМ</t>
  </si>
  <si>
    <t>ФРА</t>
  </si>
  <si>
    <t>ЛИТ</t>
  </si>
  <si>
    <t>ОБЖ</t>
  </si>
  <si>
    <t>ФЗР</t>
  </si>
  <si>
    <t>МУЗ</t>
  </si>
  <si>
    <t>ТЕХ</t>
  </si>
  <si>
    <t>АСТ</t>
  </si>
  <si>
    <t>КУБ</t>
  </si>
  <si>
    <t>Русский язык</t>
  </si>
  <si>
    <t>5а</t>
  </si>
  <si>
    <t>мат</t>
  </si>
  <si>
    <t>Литература</t>
  </si>
  <si>
    <t>5б</t>
  </si>
  <si>
    <t>Английский язык</t>
  </si>
  <si>
    <t>5в</t>
  </si>
  <si>
    <t>Математика</t>
  </si>
  <si>
    <t>5г</t>
  </si>
  <si>
    <t>Алгебра</t>
  </si>
  <si>
    <t>5д</t>
  </si>
  <si>
    <t>Геометрия</t>
  </si>
  <si>
    <t>5е</t>
  </si>
  <si>
    <t>Информатика</t>
  </si>
  <si>
    <t>5ж</t>
  </si>
  <si>
    <t>История</t>
  </si>
  <si>
    <t>5з</t>
  </si>
  <si>
    <t>6а</t>
  </si>
  <si>
    <t>6б</t>
  </si>
  <si>
    <t>6в</t>
  </si>
  <si>
    <t>6г</t>
  </si>
  <si>
    <t>Обществознание</t>
  </si>
  <si>
    <t>6д</t>
  </si>
  <si>
    <t>География</t>
  </si>
  <si>
    <t>6е</t>
  </si>
  <si>
    <t>Биология</t>
  </si>
  <si>
    <t>6ж</t>
  </si>
  <si>
    <t>7а</t>
  </si>
  <si>
    <t>7б</t>
  </si>
  <si>
    <t>7в</t>
  </si>
  <si>
    <t>7г</t>
  </si>
  <si>
    <t>Физика</t>
  </si>
  <si>
    <t>7д</t>
  </si>
  <si>
    <t>Химия</t>
  </si>
  <si>
    <t>7е</t>
  </si>
  <si>
    <t>7ж</t>
  </si>
  <si>
    <t>Астрономия</t>
  </si>
  <si>
    <t>7з</t>
  </si>
  <si>
    <t>8а</t>
  </si>
  <si>
    <t>Технология</t>
  </si>
  <si>
    <t>8б</t>
  </si>
  <si>
    <t>8в</t>
  </si>
  <si>
    <t>8г</t>
  </si>
  <si>
    <t>8д</t>
  </si>
  <si>
    <t>8е</t>
  </si>
  <si>
    <t>8ж</t>
  </si>
  <si>
    <t>Музыка</t>
  </si>
  <si>
    <t>9а</t>
  </si>
  <si>
    <t>алг</t>
  </si>
  <si>
    <t>гем</t>
  </si>
  <si>
    <t>9б</t>
  </si>
  <si>
    <t>9в</t>
  </si>
  <si>
    <t>физ-ра</t>
  </si>
  <si>
    <t>9г</t>
  </si>
  <si>
    <t>Кубановедение</t>
  </si>
  <si>
    <t>9д</t>
  </si>
  <si>
    <t>9е</t>
  </si>
  <si>
    <t>жирным шрифтом обозначены административные работы</t>
  </si>
  <si>
    <t>19 - 26.12.2023</t>
  </si>
  <si>
    <t>красным жирным шрифтом обозначены ВПР</t>
  </si>
  <si>
    <t>10а</t>
  </si>
  <si>
    <t>10б</t>
  </si>
  <si>
    <t>11а</t>
  </si>
  <si>
    <t>11б</t>
  </si>
  <si>
    <t>био</t>
  </si>
  <si>
    <t>РУС био</t>
  </si>
  <si>
    <t>матбио</t>
  </si>
  <si>
    <t>АНГбио</t>
  </si>
  <si>
    <t>гембио</t>
  </si>
  <si>
    <t>физ</t>
  </si>
  <si>
    <t>ЛИТфиз</t>
  </si>
  <si>
    <t>РУСфиз</t>
  </si>
  <si>
    <t>матхим</t>
  </si>
  <si>
    <t>хим</t>
  </si>
  <si>
    <t>ЛИТхим</t>
  </si>
  <si>
    <t>РУСхим</t>
  </si>
  <si>
    <t>матфиз</t>
  </si>
  <si>
    <t>АНГфиз</t>
  </si>
  <si>
    <t>биофиз</t>
  </si>
  <si>
    <t>алгфиз</t>
  </si>
  <si>
    <t>гео</t>
  </si>
  <si>
    <t>биогео</t>
  </si>
  <si>
    <t>матгео</t>
  </si>
  <si>
    <t>физгео</t>
  </si>
  <si>
    <t>АНГгео</t>
  </si>
  <si>
    <t>химгео</t>
  </si>
  <si>
    <t>РУСгео</t>
  </si>
  <si>
    <t>гемфиз</t>
  </si>
  <si>
    <t>матгеогео</t>
  </si>
  <si>
    <t>геоАНГфиз</t>
  </si>
  <si>
    <t>геобиофиз</t>
  </si>
  <si>
    <t>АНГгеогео</t>
  </si>
  <si>
    <t>Литературное чтение</t>
  </si>
  <si>
    <t>2а</t>
  </si>
  <si>
    <t>2б</t>
  </si>
  <si>
    <t>2в</t>
  </si>
  <si>
    <t>Окружающий мир</t>
  </si>
  <si>
    <t>2г</t>
  </si>
  <si>
    <t>2д</t>
  </si>
  <si>
    <t>ИЗО</t>
  </si>
  <si>
    <t>2е</t>
  </si>
  <si>
    <t>2ж</t>
  </si>
  <si>
    <t>Физ-ра</t>
  </si>
  <si>
    <t xml:space="preserve">
</t>
  </si>
  <si>
    <t>3а</t>
  </si>
  <si>
    <t>3б</t>
  </si>
  <si>
    <t>3в</t>
  </si>
  <si>
    <t>3г</t>
  </si>
  <si>
    <t>3д</t>
  </si>
  <si>
    <t>3е</t>
  </si>
  <si>
    <t>3ж</t>
  </si>
  <si>
    <t>3з</t>
  </si>
  <si>
    <t>4а</t>
  </si>
  <si>
    <t>4б</t>
  </si>
  <si>
    <t>4в</t>
  </si>
  <si>
    <t>4г</t>
  </si>
  <si>
    <t>4д</t>
  </si>
  <si>
    <t>4е</t>
  </si>
  <si>
    <t>4ж</t>
  </si>
  <si>
    <t>4з</t>
  </si>
  <si>
    <t>4и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</si>
</sst>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rgb="FF000000"/>
      <name val="Arial"/>
      <scheme val="minor"/>
    </font>
    <font>
      <sz val="14"/>
      <color rgb="FF800000"/>
      <name val="Calibri"/>
    </font>
    <font>
      <sz val="14"/>
      <color rgb="FF000000"/>
      <name val="Arial"/>
    </font>
    <font>
      <sz val="14"/>
      <color rgb="FF000000"/>
      <name val="Calibri"/>
    </font>
    <font>
      <sz val="11"/>
      <name val="Arial"/>
    </font>
    <font>
      <sz val="11"/>
      <color rgb="FF000000"/>
      <name val="Arial"/>
    </font>
    <font>
      <sz val="11"/>
      <color rgb="FF1F3864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0"/>
      <color rgb="FF800000"/>
      <name val="Calibri"/>
    </font>
    <font>
      <b/>
      <sz val="10"/>
      <color rgb="FF993300"/>
      <name val="Calibri"/>
    </font>
    <font>
      <b/>
      <sz val="11"/>
      <color rgb="FF1F3864"/>
      <name val="Calibri"/>
    </font>
    <font>
      <b/>
      <sz val="11"/>
      <color rgb="FF000000"/>
      <name val="Docs-Calibri"/>
    </font>
    <font>
      <sz val="11"/>
      <color rgb="FF000000"/>
      <name val="Docs-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993300"/>
      <name val="Calibri"/>
    </font>
    <font>
      <b/>
      <sz val="10"/>
      <color rgb="FF800000"/>
      <name val="Calibri"/>
    </font>
    <font>
      <b/>
      <sz val="11"/>
      <color rgb="FF000000"/>
      <name val="Times New Roman"/>
    </font>
    <font>
      <sz val="10"/>
      <color theme="1"/>
      <name val="Calibri"/>
    </font>
    <font>
      <sz val="10"/>
      <color rgb="FF000000"/>
      <name val="Calibri"/>
    </font>
    <font>
      <b/>
      <sz val="10"/>
      <color rgb="FF632423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632423"/>
      <name val="Arial"/>
      <family val="2"/>
      <charset val="204"/>
      <scheme val="minor"/>
    </font>
    <font>
      <b/>
      <sz val="10"/>
      <color rgb="FFC00000"/>
      <name val="Arial"/>
      <family val="2"/>
      <charset val="204"/>
      <scheme val="minor"/>
    </font>
    <font>
      <sz val="11"/>
      <color theme="8" tint="-0.499984740745262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theme="8" tint="-0.49998474074526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5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2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9" fillId="0" borderId="1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15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13" xfId="0" applyFont="1" applyBorder="1"/>
    <xf numFmtId="0" fontId="14" fillId="0" borderId="13" xfId="0" applyFont="1" applyBorder="1" applyAlignment="1">
      <alignment horizontal="left" vertical="center"/>
    </xf>
    <xf numFmtId="0" fontId="5" fillId="0" borderId="14" xfId="0" applyFont="1" applyBorder="1"/>
    <xf numFmtId="0" fontId="11" fillId="0" borderId="1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8" borderId="5" xfId="0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left" vertical="center"/>
    </xf>
    <xf numFmtId="0" fontId="19" fillId="9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30" fillId="0" borderId="5" xfId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10" borderId="5" xfId="1" applyFont="1" applyFill="1" applyBorder="1" applyAlignment="1">
      <alignment horizontal="center" vertical="center"/>
    </xf>
    <xf numFmtId="0" fontId="23" fillId="0" borderId="25" xfId="1" applyFont="1" applyBorder="1" applyAlignment="1">
      <alignment horizontal="left" vertical="top" wrapText="1"/>
    </xf>
    <xf numFmtId="0" fontId="24" fillId="0" borderId="25" xfId="1" applyFont="1" applyBorder="1" applyAlignment="1">
      <alignment horizontal="left" vertical="top" wrapText="1"/>
    </xf>
    <xf numFmtId="0" fontId="25" fillId="0" borderId="26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0" fontId="23" fillId="0" borderId="13" xfId="1" applyFont="1" applyBorder="1" applyAlignment="1">
      <alignment horizontal="left" vertical="top" wrapText="1"/>
    </xf>
    <xf numFmtId="0" fontId="24" fillId="0" borderId="13" xfId="1" applyFont="1" applyBorder="1" applyAlignment="1">
      <alignment horizontal="left" vertical="top" wrapText="1"/>
    </xf>
    <xf numFmtId="0" fontId="30" fillId="0" borderId="5" xfId="1"/>
    <xf numFmtId="0" fontId="27" fillId="0" borderId="18" xfId="1" applyFont="1" applyBorder="1" applyAlignment="1">
      <alignment horizontal="center" vertical="center"/>
    </xf>
    <xf numFmtId="0" fontId="22" fillId="0" borderId="27" xfId="1" applyFont="1" applyBorder="1" applyAlignment="1">
      <alignment horizontal="left" vertical="center"/>
    </xf>
    <xf numFmtId="0" fontId="28" fillId="0" borderId="27" xfId="1" applyFont="1" applyBorder="1" applyAlignment="1">
      <alignment horizontal="left" vertical="center"/>
    </xf>
    <xf numFmtId="0" fontId="26" fillId="0" borderId="28" xfId="1" applyFont="1" applyBorder="1" applyAlignment="1">
      <alignment horizontal="center" vertical="center"/>
    </xf>
    <xf numFmtId="0" fontId="24" fillId="0" borderId="14" xfId="1" applyFont="1" applyBorder="1" applyAlignment="1">
      <alignment horizontal="left" vertical="top" wrapText="1"/>
    </xf>
    <xf numFmtId="0" fontId="27" fillId="0" borderId="20" xfId="1" applyFont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22" fillId="0" borderId="5" xfId="1" applyFont="1" applyAlignment="1">
      <alignment wrapText="1"/>
    </xf>
    <xf numFmtId="0" fontId="22" fillId="0" borderId="5" xfId="1" applyFont="1" applyFill="1" applyBorder="1" applyAlignment="1">
      <alignment wrapText="1"/>
    </xf>
    <xf numFmtId="0" fontId="29" fillId="0" borderId="5" xfId="1" applyFont="1" applyFill="1" applyBorder="1" applyAlignment="1">
      <alignment wrapText="1"/>
    </xf>
    <xf numFmtId="0" fontId="22" fillId="0" borderId="5" xfId="1" applyFont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 wrapText="1"/>
    </xf>
    <xf numFmtId="0" fontId="22" fillId="10" borderId="30" xfId="1" applyFont="1" applyFill="1" applyBorder="1" applyAlignment="1">
      <alignment horizontal="center" vertical="center"/>
    </xf>
    <xf numFmtId="0" fontId="22" fillId="10" borderId="31" xfId="1" applyFont="1" applyFill="1" applyBorder="1" applyAlignment="1">
      <alignment horizontal="center" vertical="center"/>
    </xf>
    <xf numFmtId="0" fontId="22" fillId="11" borderId="3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left" vertical="top" wrapText="1"/>
    </xf>
    <xf numFmtId="0" fontId="24" fillId="0" borderId="5" xfId="1" applyFont="1" applyAlignment="1">
      <alignment horizontal="left" vertical="top"/>
    </xf>
    <xf numFmtId="0" fontId="22" fillId="0" borderId="5" xfId="1" applyFont="1" applyAlignment="1">
      <alignment horizontal="left" vertical="center"/>
    </xf>
    <xf numFmtId="0" fontId="19" fillId="9" borderId="14" xfId="1" applyFont="1" applyFill="1" applyBorder="1" applyAlignment="1">
      <alignment horizontal="left" vertical="center" wrapText="1"/>
    </xf>
    <xf numFmtId="0" fontId="31" fillId="0" borderId="5" xfId="1" applyFont="1" applyAlignment="1">
      <alignment horizontal="left" vertical="top"/>
    </xf>
    <xf numFmtId="0" fontId="22" fillId="2" borderId="27" xfId="1" applyFont="1" applyFill="1" applyBorder="1" applyAlignment="1">
      <alignment horizontal="center" vertical="center"/>
    </xf>
    <xf numFmtId="0" fontId="22" fillId="2" borderId="30" xfId="1" applyFont="1" applyFill="1" applyBorder="1" applyAlignment="1">
      <alignment horizontal="center" vertical="center"/>
    </xf>
    <xf numFmtId="0" fontId="22" fillId="10" borderId="31" xfId="1" applyFont="1" applyFill="1" applyBorder="1" applyAlignment="1">
      <alignment horizontal="center" vertical="center"/>
    </xf>
    <xf numFmtId="0" fontId="22" fillId="10" borderId="28" xfId="1" applyFont="1" applyFill="1" applyBorder="1" applyAlignment="1">
      <alignment horizontal="center" vertical="center"/>
    </xf>
    <xf numFmtId="0" fontId="22" fillId="11" borderId="31" xfId="1" applyFont="1" applyFill="1" applyBorder="1" applyAlignment="1">
      <alignment horizontal="center" vertical="center"/>
    </xf>
    <xf numFmtId="0" fontId="22" fillId="12" borderId="27" xfId="1" applyFont="1" applyFill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/>
    </xf>
    <xf numFmtId="0" fontId="22" fillId="10" borderId="17" xfId="1" applyFont="1" applyFill="1" applyBorder="1" applyAlignment="1">
      <alignment horizontal="center" vertical="center"/>
    </xf>
    <xf numFmtId="0" fontId="22" fillId="11" borderId="20" xfId="1" applyFont="1" applyFill="1" applyBorder="1" applyAlignment="1">
      <alignment horizontal="center" vertical="center"/>
    </xf>
    <xf numFmtId="0" fontId="22" fillId="11" borderId="21" xfId="1" applyFont="1" applyFill="1" applyBorder="1" applyAlignment="1">
      <alignment horizontal="center" vertical="center"/>
    </xf>
    <xf numFmtId="0" fontId="22" fillId="11" borderId="10" xfId="1" applyFont="1" applyFill="1" applyBorder="1" applyAlignment="1">
      <alignment horizontal="center" vertical="center"/>
    </xf>
    <xf numFmtId="0" fontId="22" fillId="12" borderId="14" xfId="1" applyFont="1" applyFill="1" applyBorder="1" applyAlignment="1">
      <alignment horizontal="center" vertical="center"/>
    </xf>
    <xf numFmtId="0" fontId="22" fillId="13" borderId="23" xfId="1" applyFont="1" applyFill="1" applyBorder="1" applyAlignment="1">
      <alignment horizontal="center" vertical="center"/>
    </xf>
    <xf numFmtId="0" fontId="22" fillId="13" borderId="24" xfId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12" xfId="0" applyFont="1" applyBorder="1"/>
    <xf numFmtId="0" fontId="7" fillId="2" borderId="9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10" xfId="0" applyFont="1" applyBorder="1"/>
    <xf numFmtId="0" fontId="7" fillId="5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4" xfId="0" applyFont="1" applyBorder="1"/>
    <xf numFmtId="0" fontId="7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8" xfId="0" applyFont="1" applyBorder="1"/>
    <xf numFmtId="0" fontId="3" fillId="4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84"/>
  <sheetViews>
    <sheetView zoomScale="80" zoomScaleNormal="80" workbookViewId="0">
      <pane xSplit="4" ySplit="2" topLeftCell="BN3" activePane="bottomRight" state="frozen"/>
      <selection pane="topRight" activeCell="E1" sqref="E1"/>
      <selection pane="bottomLeft" activeCell="A3" sqref="A3"/>
      <selection pane="bottomRight" activeCell="DB29" sqref="DB29"/>
    </sheetView>
  </sheetViews>
  <sheetFormatPr defaultRowHeight="15" customHeight="1"/>
  <cols>
    <col min="1" max="1" width="14.375" style="89" customWidth="1"/>
    <col min="2" max="2" width="4.5" style="86" customWidth="1"/>
    <col min="3" max="3" width="2.125" style="67" customWidth="1"/>
    <col min="4" max="4" width="5.375" style="78" customWidth="1"/>
    <col min="5" max="98" width="4.625" style="87" customWidth="1"/>
    <col min="99" max="107" width="4.625" style="78" customWidth="1"/>
    <col min="108" max="108" width="5.375" style="78" customWidth="1"/>
    <col min="109" max="1011" width="12.875" style="67" customWidth="1"/>
    <col min="1012" max="16384" width="9" style="67"/>
  </cols>
  <sheetData>
    <row r="1" spans="1:108" s="55" customFormat="1" ht="30" customHeight="1">
      <c r="A1" s="96" t="s">
        <v>0</v>
      </c>
      <c r="B1" s="96"/>
      <c r="D1" s="56"/>
      <c r="E1" s="97" t="s">
        <v>1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57"/>
      <c r="AC1" s="57"/>
      <c r="AD1" s="57"/>
      <c r="AE1" s="57" t="s">
        <v>2</v>
      </c>
      <c r="AF1" s="57"/>
      <c r="AG1" s="57"/>
      <c r="AH1" s="57"/>
      <c r="AI1" s="57"/>
      <c r="AJ1" s="57"/>
      <c r="AK1" s="57"/>
      <c r="AL1" s="57"/>
      <c r="AM1" s="57"/>
      <c r="AN1" s="57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9" t="s">
        <v>3</v>
      </c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1"/>
      <c r="BV1" s="102" t="s">
        <v>4</v>
      </c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3" t="s">
        <v>5</v>
      </c>
      <c r="CV1" s="104"/>
      <c r="CW1" s="104"/>
      <c r="CX1" s="104"/>
      <c r="CY1" s="104"/>
      <c r="CZ1" s="104"/>
      <c r="DA1" s="104"/>
      <c r="DB1" s="104"/>
      <c r="DC1" s="104"/>
      <c r="DD1" s="104"/>
    </row>
    <row r="2" spans="1:108" s="55" customFormat="1" ht="16.350000000000001" customHeight="1">
      <c r="A2" s="58" t="s">
        <v>29</v>
      </c>
      <c r="B2" s="59" t="s">
        <v>8</v>
      </c>
      <c r="D2" s="60" t="s">
        <v>6</v>
      </c>
      <c r="E2" s="61">
        <v>5</v>
      </c>
      <c r="F2" s="62">
        <v>6</v>
      </c>
      <c r="G2" s="62">
        <v>7</v>
      </c>
      <c r="H2" s="62">
        <v>8</v>
      </c>
      <c r="I2" s="62">
        <v>9</v>
      </c>
      <c r="J2" s="62">
        <v>10</v>
      </c>
      <c r="K2" s="62">
        <v>12</v>
      </c>
      <c r="L2" s="62">
        <v>13</v>
      </c>
      <c r="M2" s="62">
        <v>14</v>
      </c>
      <c r="N2" s="62">
        <v>15</v>
      </c>
      <c r="O2" s="62">
        <v>16</v>
      </c>
      <c r="P2" s="62">
        <v>17</v>
      </c>
      <c r="Q2" s="62">
        <v>19</v>
      </c>
      <c r="R2" s="62">
        <v>20</v>
      </c>
      <c r="S2" s="62">
        <v>21</v>
      </c>
      <c r="T2" s="62">
        <v>22</v>
      </c>
      <c r="U2" s="62">
        <v>23</v>
      </c>
      <c r="V2" s="62">
        <v>24</v>
      </c>
      <c r="W2" s="62">
        <v>26</v>
      </c>
      <c r="X2" s="62">
        <v>27</v>
      </c>
      <c r="Y2" s="62">
        <v>28</v>
      </c>
      <c r="Z2" s="62">
        <v>29</v>
      </c>
      <c r="AA2" s="62">
        <v>30</v>
      </c>
      <c r="AB2" s="62">
        <v>3</v>
      </c>
      <c r="AC2" s="62">
        <v>4</v>
      </c>
      <c r="AD2" s="62">
        <v>5</v>
      </c>
      <c r="AE2" s="62">
        <v>6</v>
      </c>
      <c r="AF2" s="62">
        <v>7</v>
      </c>
      <c r="AG2" s="62">
        <v>8</v>
      </c>
      <c r="AH2" s="62">
        <v>10</v>
      </c>
      <c r="AI2" s="62">
        <v>11</v>
      </c>
      <c r="AJ2" s="62">
        <v>12</v>
      </c>
      <c r="AK2" s="62">
        <v>13</v>
      </c>
      <c r="AL2" s="62">
        <v>14</v>
      </c>
      <c r="AM2" s="62">
        <v>16</v>
      </c>
      <c r="AN2" s="62">
        <v>17</v>
      </c>
      <c r="AO2" s="62">
        <v>18</v>
      </c>
      <c r="AP2" s="62">
        <v>19</v>
      </c>
      <c r="AQ2" s="63">
        <v>20</v>
      </c>
      <c r="AR2" s="62">
        <v>21</v>
      </c>
      <c r="AS2" s="62">
        <v>22</v>
      </c>
      <c r="AT2" s="62">
        <v>24</v>
      </c>
      <c r="AU2" s="62">
        <v>25</v>
      </c>
      <c r="AV2" s="62">
        <v>26</v>
      </c>
      <c r="AW2" s="62">
        <v>27</v>
      </c>
      <c r="AX2" s="62">
        <v>28</v>
      </c>
      <c r="AY2" s="62">
        <v>29</v>
      </c>
      <c r="AZ2" s="62">
        <v>7</v>
      </c>
      <c r="BA2" s="62">
        <v>8</v>
      </c>
      <c r="BB2" s="62">
        <v>9</v>
      </c>
      <c r="BC2" s="62">
        <v>10</v>
      </c>
      <c r="BD2" s="62">
        <v>11</v>
      </c>
      <c r="BE2" s="62">
        <v>12</v>
      </c>
      <c r="BF2" s="62">
        <v>13</v>
      </c>
      <c r="BG2" s="62">
        <v>14</v>
      </c>
      <c r="BH2" s="62">
        <v>15</v>
      </c>
      <c r="BI2" s="62">
        <v>16</v>
      </c>
      <c r="BJ2" s="62">
        <v>17</v>
      </c>
      <c r="BK2" s="62">
        <v>18</v>
      </c>
      <c r="BL2" s="62">
        <v>19</v>
      </c>
      <c r="BM2" s="62">
        <v>21</v>
      </c>
      <c r="BN2" s="62">
        <v>22</v>
      </c>
      <c r="BO2" s="62">
        <v>23</v>
      </c>
      <c r="BP2" s="62">
        <v>24</v>
      </c>
      <c r="BQ2" s="62">
        <v>25</v>
      </c>
      <c r="BR2" s="62">
        <v>26</v>
      </c>
      <c r="BS2" s="62">
        <v>28</v>
      </c>
      <c r="BT2" s="62">
        <v>29</v>
      </c>
      <c r="BU2" s="62">
        <v>30</v>
      </c>
      <c r="BV2" s="62">
        <v>1</v>
      </c>
      <c r="BW2" s="62">
        <v>2</v>
      </c>
      <c r="BX2" s="62">
        <v>4</v>
      </c>
      <c r="BY2" s="62">
        <v>5</v>
      </c>
      <c r="BZ2" s="62">
        <v>6</v>
      </c>
      <c r="CA2" s="62">
        <v>7</v>
      </c>
      <c r="CB2" s="62">
        <v>8</v>
      </c>
      <c r="CC2" s="62">
        <v>9</v>
      </c>
      <c r="CD2" s="62">
        <v>11</v>
      </c>
      <c r="CE2" s="62">
        <v>12</v>
      </c>
      <c r="CF2" s="62">
        <v>13</v>
      </c>
      <c r="CG2" s="62">
        <v>14</v>
      </c>
      <c r="CH2" s="62">
        <v>15</v>
      </c>
      <c r="CI2" s="62">
        <v>16</v>
      </c>
      <c r="CJ2" s="62">
        <v>18</v>
      </c>
      <c r="CK2" s="62">
        <v>19</v>
      </c>
      <c r="CL2" s="62">
        <v>20</v>
      </c>
      <c r="CM2" s="62">
        <v>21</v>
      </c>
      <c r="CN2" s="62">
        <v>22</v>
      </c>
      <c r="CO2" s="62">
        <v>23</v>
      </c>
      <c r="CP2" s="62">
        <v>24</v>
      </c>
      <c r="CQ2" s="62">
        <v>26</v>
      </c>
      <c r="CR2" s="62">
        <v>27</v>
      </c>
      <c r="CS2" s="62">
        <v>28</v>
      </c>
      <c r="CT2" s="63">
        <v>29</v>
      </c>
      <c r="CU2" s="64" t="s">
        <v>8</v>
      </c>
      <c r="CV2" s="64" t="s">
        <v>22</v>
      </c>
      <c r="CW2" s="64" t="s">
        <v>19</v>
      </c>
      <c r="CX2" s="64" t="s">
        <v>7</v>
      </c>
      <c r="CY2" s="64" t="s">
        <v>11</v>
      </c>
      <c r="CZ2" s="64" t="s">
        <v>28</v>
      </c>
      <c r="DA2" s="64" t="s">
        <v>128</v>
      </c>
      <c r="DB2" s="64" t="s">
        <v>25</v>
      </c>
      <c r="DC2" s="64" t="s">
        <v>24</v>
      </c>
      <c r="DD2" s="64" t="s">
        <v>26</v>
      </c>
    </row>
    <row r="3" spans="1:108" ht="32.450000000000003" customHeight="1">
      <c r="A3" s="65" t="s">
        <v>121</v>
      </c>
      <c r="B3" s="66" t="s">
        <v>22</v>
      </c>
      <c r="D3" s="68" t="s">
        <v>122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7</v>
      </c>
      <c r="R3" s="69"/>
      <c r="S3" s="70" t="s">
        <v>8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 t="s">
        <v>7</v>
      </c>
      <c r="AO3" s="69"/>
      <c r="AP3" s="69" t="s">
        <v>8</v>
      </c>
      <c r="AQ3" s="69" t="s">
        <v>19</v>
      </c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 t="s">
        <v>8</v>
      </c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70" t="s">
        <v>7</v>
      </c>
      <c r="CF3" s="69"/>
      <c r="CG3" s="70" t="s">
        <v>8</v>
      </c>
      <c r="CH3" s="69"/>
      <c r="CI3" s="69"/>
      <c r="CJ3" s="69"/>
      <c r="CK3" s="69" t="s">
        <v>19</v>
      </c>
      <c r="CL3" s="69"/>
      <c r="CM3" s="69"/>
      <c r="CN3" s="69"/>
      <c r="CO3" s="69"/>
      <c r="CP3" s="69"/>
      <c r="CQ3" s="69"/>
      <c r="CR3" s="69"/>
      <c r="CS3" s="69"/>
      <c r="CT3" s="69"/>
      <c r="CU3" s="71">
        <f>COUNTIF(E3:CT3,"РУС")</f>
        <v>4</v>
      </c>
      <c r="CV3" s="64">
        <f>COUNTIF(F3:CU3,"ЛИТ")</f>
        <v>0</v>
      </c>
      <c r="CW3" s="64">
        <f>COUNTIF(G3:CV3,"АНГ")</f>
        <v>2</v>
      </c>
      <c r="CX3" s="64">
        <f>COUNTIF(H3:CW3,"МАТ")</f>
        <v>3</v>
      </c>
      <c r="CY3" s="64">
        <f>COUNTIF(I3:CX3,"ОКР")</f>
        <v>0</v>
      </c>
      <c r="CZ3" s="64">
        <f>COUNTIF(J3:CY3,"КУБ")</f>
        <v>0</v>
      </c>
      <c r="DA3" s="64">
        <f>COUNTIF(K3:CZ3,"ИЗО")</f>
        <v>0</v>
      </c>
      <c r="DB3" s="64">
        <f>COUNTIF(L3:DA3,"ИЗО")</f>
        <v>0</v>
      </c>
      <c r="DC3" s="64">
        <f>COUNTIF(M3:DB3,"ФЗР")</f>
        <v>0</v>
      </c>
      <c r="DD3" s="64">
        <f>COUNTIF(N3:DC3,"ТЕХ")</f>
        <v>0</v>
      </c>
    </row>
    <row r="4" spans="1:108" ht="16.350000000000001" customHeight="1">
      <c r="A4" s="65" t="s">
        <v>34</v>
      </c>
      <c r="B4" s="72" t="s">
        <v>19</v>
      </c>
      <c r="D4" s="73" t="s">
        <v>123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70" t="s">
        <v>7</v>
      </c>
      <c r="R4" s="69"/>
      <c r="S4" s="70" t="s">
        <v>8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 t="s">
        <v>7</v>
      </c>
      <c r="AO4" s="69" t="s">
        <v>19</v>
      </c>
      <c r="AP4" s="69" t="s">
        <v>8</v>
      </c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 t="s">
        <v>8</v>
      </c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70" t="s">
        <v>7</v>
      </c>
      <c r="CF4" s="69"/>
      <c r="CG4" s="70" t="s">
        <v>8</v>
      </c>
      <c r="CH4" s="69"/>
      <c r="CI4" s="69"/>
      <c r="CJ4" s="69"/>
      <c r="CK4" s="69"/>
      <c r="CL4" s="69" t="s">
        <v>19</v>
      </c>
      <c r="CM4" s="69"/>
      <c r="CN4" s="69"/>
      <c r="CO4" s="69"/>
      <c r="CP4" s="69"/>
      <c r="CQ4" s="69"/>
      <c r="CR4" s="69"/>
      <c r="CS4" s="69"/>
      <c r="CT4" s="69"/>
      <c r="CU4" s="71">
        <f t="shared" ref="CU4:CU26" si="0">COUNTIF(E4:CT4,"РУС")</f>
        <v>4</v>
      </c>
      <c r="CV4" s="64">
        <f t="shared" ref="CV4:CV26" si="1">COUNTIF(F4:CU4,"ЛИТ")</f>
        <v>0</v>
      </c>
      <c r="CW4" s="64">
        <f t="shared" ref="CW4:CW26" si="2">COUNTIF(G4:CV4,"АНГ")</f>
        <v>2</v>
      </c>
      <c r="CX4" s="64">
        <f t="shared" ref="CX4:CX26" si="3">COUNTIF(H4:CW4,"МАТ")</f>
        <v>3</v>
      </c>
      <c r="CY4" s="64">
        <f t="shared" ref="CY4:CY26" si="4">COUNTIF(I4:CX4,"ОКР")</f>
        <v>0</v>
      </c>
      <c r="CZ4" s="64">
        <f t="shared" ref="CZ4:CZ26" si="5">COUNTIF(J4:CY4,"КУБ")</f>
        <v>0</v>
      </c>
      <c r="DA4" s="64">
        <f t="shared" ref="DA4:DB4" si="6">COUNTIF(K4:CZ4,"ИЗО")</f>
        <v>0</v>
      </c>
      <c r="DB4" s="64">
        <f t="shared" si="6"/>
        <v>0</v>
      </c>
      <c r="DC4" s="64">
        <f t="shared" ref="DC4:DC26" si="7">COUNTIF(M4:DB4,"ФЗР")</f>
        <v>0</v>
      </c>
      <c r="DD4" s="64">
        <f t="shared" ref="DD4:DD26" si="8">COUNTIF(N4:DC4,"ТЕХ")</f>
        <v>0</v>
      </c>
    </row>
    <row r="5" spans="1:108" ht="16.350000000000001" customHeight="1">
      <c r="A5" s="74" t="s">
        <v>36</v>
      </c>
      <c r="B5" s="72" t="s">
        <v>7</v>
      </c>
      <c r="D5" s="73" t="s">
        <v>124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 t="s">
        <v>7</v>
      </c>
      <c r="R5" s="69"/>
      <c r="S5" s="70" t="s">
        <v>8</v>
      </c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 t="s">
        <v>7</v>
      </c>
      <c r="AO5" s="69" t="s">
        <v>19</v>
      </c>
      <c r="AP5" s="69" t="s">
        <v>8</v>
      </c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 t="s">
        <v>8</v>
      </c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70" t="s">
        <v>7</v>
      </c>
      <c r="CF5" s="69"/>
      <c r="CG5" s="70" t="s">
        <v>8</v>
      </c>
      <c r="CH5" s="69"/>
      <c r="CI5" s="69"/>
      <c r="CJ5" s="69"/>
      <c r="CK5" s="69"/>
      <c r="CL5" s="69" t="s">
        <v>19</v>
      </c>
      <c r="CM5" s="69"/>
      <c r="CN5" s="69"/>
      <c r="CO5" s="69"/>
      <c r="CP5" s="69"/>
      <c r="CQ5" s="69"/>
      <c r="CR5" s="69"/>
      <c r="CS5" s="69"/>
      <c r="CT5" s="69"/>
      <c r="CU5" s="71">
        <f t="shared" si="0"/>
        <v>4</v>
      </c>
      <c r="CV5" s="64">
        <f t="shared" si="1"/>
        <v>0</v>
      </c>
      <c r="CW5" s="64">
        <f t="shared" si="2"/>
        <v>2</v>
      </c>
      <c r="CX5" s="64">
        <f t="shared" si="3"/>
        <v>3</v>
      </c>
      <c r="CY5" s="64">
        <f t="shared" si="4"/>
        <v>0</v>
      </c>
      <c r="CZ5" s="64">
        <f t="shared" si="5"/>
        <v>0</v>
      </c>
      <c r="DA5" s="64">
        <f t="shared" ref="DA5:DB5" si="9">COUNTIF(K5:CZ5,"ИЗО")</f>
        <v>0</v>
      </c>
      <c r="DB5" s="64">
        <f t="shared" si="9"/>
        <v>0</v>
      </c>
      <c r="DC5" s="64">
        <f t="shared" si="7"/>
        <v>0</v>
      </c>
      <c r="DD5" s="64">
        <f t="shared" si="8"/>
        <v>0</v>
      </c>
    </row>
    <row r="6" spans="1:108" ht="16.350000000000001" customHeight="1">
      <c r="A6" s="74" t="s">
        <v>125</v>
      </c>
      <c r="B6" s="72" t="s">
        <v>11</v>
      </c>
      <c r="D6" s="73" t="s">
        <v>126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 t="s">
        <v>7</v>
      </c>
      <c r="R6" s="69"/>
      <c r="S6" s="70" t="s">
        <v>8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7</v>
      </c>
      <c r="AO6" s="69"/>
      <c r="AP6" s="69" t="s">
        <v>8</v>
      </c>
      <c r="AQ6" s="69" t="s">
        <v>19</v>
      </c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 t="s">
        <v>8</v>
      </c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70" t="s">
        <v>7</v>
      </c>
      <c r="CF6" s="69"/>
      <c r="CG6" s="70" t="s">
        <v>8</v>
      </c>
      <c r="CH6" s="69"/>
      <c r="CI6" s="69"/>
      <c r="CJ6" s="69"/>
      <c r="CK6" s="69" t="s">
        <v>19</v>
      </c>
      <c r="CL6" s="69"/>
      <c r="CM6" s="69"/>
      <c r="CN6" s="69"/>
      <c r="CO6" s="69"/>
      <c r="CP6" s="69"/>
      <c r="CQ6" s="69"/>
      <c r="CR6" s="69"/>
      <c r="CS6" s="69"/>
      <c r="CT6" s="69"/>
      <c r="CU6" s="71">
        <f t="shared" si="0"/>
        <v>4</v>
      </c>
      <c r="CV6" s="64">
        <f t="shared" si="1"/>
        <v>0</v>
      </c>
      <c r="CW6" s="64">
        <f t="shared" si="2"/>
        <v>2</v>
      </c>
      <c r="CX6" s="64">
        <f t="shared" si="3"/>
        <v>3</v>
      </c>
      <c r="CY6" s="64">
        <f t="shared" si="4"/>
        <v>0</v>
      </c>
      <c r="CZ6" s="64">
        <f t="shared" si="5"/>
        <v>0</v>
      </c>
      <c r="DA6" s="64">
        <f t="shared" ref="DA6:DB6" si="10">COUNTIF(K6:CZ6,"ИЗО")</f>
        <v>0</v>
      </c>
      <c r="DB6" s="64">
        <f t="shared" si="10"/>
        <v>0</v>
      </c>
      <c r="DC6" s="64">
        <f t="shared" si="7"/>
        <v>0</v>
      </c>
      <c r="DD6" s="64">
        <f t="shared" si="8"/>
        <v>0</v>
      </c>
    </row>
    <row r="7" spans="1:108" ht="16.350000000000001" customHeight="1">
      <c r="A7" s="74" t="s">
        <v>83</v>
      </c>
      <c r="B7" s="72" t="s">
        <v>28</v>
      </c>
      <c r="D7" s="73" t="s">
        <v>127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 t="s">
        <v>7</v>
      </c>
      <c r="R7" s="69"/>
      <c r="S7" s="70" t="s">
        <v>8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 t="s">
        <v>7</v>
      </c>
      <c r="AO7" s="69" t="s">
        <v>19</v>
      </c>
      <c r="AP7" s="69" t="s">
        <v>8</v>
      </c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 t="s">
        <v>8</v>
      </c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 t="s">
        <v>7</v>
      </c>
      <c r="CF7" s="69"/>
      <c r="CG7" s="70" t="s">
        <v>8</v>
      </c>
      <c r="CH7" s="69"/>
      <c r="CI7" s="69"/>
      <c r="CJ7" s="69"/>
      <c r="CK7" s="69"/>
      <c r="CL7" s="69" t="s">
        <v>19</v>
      </c>
      <c r="CM7" s="69"/>
      <c r="CN7" s="69"/>
      <c r="CO7" s="69"/>
      <c r="CP7" s="69"/>
      <c r="CQ7" s="69"/>
      <c r="CR7" s="69"/>
      <c r="CS7" s="69"/>
      <c r="CT7" s="69"/>
      <c r="CU7" s="71">
        <f t="shared" si="0"/>
        <v>4</v>
      </c>
      <c r="CV7" s="64">
        <f t="shared" si="1"/>
        <v>0</v>
      </c>
      <c r="CW7" s="64">
        <f t="shared" si="2"/>
        <v>2</v>
      </c>
      <c r="CX7" s="64">
        <f t="shared" si="3"/>
        <v>3</v>
      </c>
      <c r="CY7" s="64">
        <f t="shared" si="4"/>
        <v>0</v>
      </c>
      <c r="CZ7" s="64">
        <f t="shared" si="5"/>
        <v>0</v>
      </c>
      <c r="DA7" s="64">
        <f t="shared" ref="DA7:DB7" si="11">COUNTIF(K7:CZ7,"ИЗО")</f>
        <v>0</v>
      </c>
      <c r="DB7" s="64">
        <f t="shared" si="11"/>
        <v>0</v>
      </c>
      <c r="DC7" s="64">
        <f t="shared" si="7"/>
        <v>0</v>
      </c>
      <c r="DD7" s="64">
        <f t="shared" si="8"/>
        <v>0</v>
      </c>
    </row>
    <row r="8" spans="1:108" ht="16.350000000000001" customHeight="1">
      <c r="A8" s="74" t="s">
        <v>128</v>
      </c>
      <c r="B8" s="72" t="s">
        <v>128</v>
      </c>
      <c r="D8" s="73" t="s">
        <v>129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 t="s">
        <v>7</v>
      </c>
      <c r="R8" s="69"/>
      <c r="S8" s="70" t="s">
        <v>8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 t="s">
        <v>19</v>
      </c>
      <c r="AN8" s="69" t="s">
        <v>7</v>
      </c>
      <c r="AO8" s="69"/>
      <c r="AP8" s="69" t="s">
        <v>8</v>
      </c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 t="s">
        <v>8</v>
      </c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70" t="s">
        <v>7</v>
      </c>
      <c r="CF8" s="69"/>
      <c r="CG8" s="70" t="s">
        <v>8</v>
      </c>
      <c r="CH8" s="69"/>
      <c r="CI8" s="69"/>
      <c r="CJ8" s="69"/>
      <c r="CK8" s="69" t="s">
        <v>19</v>
      </c>
      <c r="CL8" s="69"/>
      <c r="CM8" s="69"/>
      <c r="CN8" s="69"/>
      <c r="CO8" s="69"/>
      <c r="CP8" s="69"/>
      <c r="CQ8" s="69"/>
      <c r="CR8" s="69"/>
      <c r="CS8" s="69"/>
      <c r="CT8" s="69"/>
      <c r="CU8" s="71">
        <f t="shared" si="0"/>
        <v>4</v>
      </c>
      <c r="CV8" s="64">
        <f t="shared" si="1"/>
        <v>0</v>
      </c>
      <c r="CW8" s="64">
        <f t="shared" si="2"/>
        <v>2</v>
      </c>
      <c r="CX8" s="64">
        <f t="shared" si="3"/>
        <v>3</v>
      </c>
      <c r="CY8" s="64">
        <f t="shared" si="4"/>
        <v>0</v>
      </c>
      <c r="CZ8" s="64">
        <f t="shared" si="5"/>
        <v>0</v>
      </c>
      <c r="DA8" s="64">
        <f t="shared" ref="DA8:DB8" si="12">COUNTIF(K8:CZ8,"ИЗО")</f>
        <v>0</v>
      </c>
      <c r="DB8" s="64">
        <f t="shared" si="12"/>
        <v>0</v>
      </c>
      <c r="DC8" s="64">
        <f t="shared" si="7"/>
        <v>0</v>
      </c>
      <c r="DD8" s="64">
        <f t="shared" si="8"/>
        <v>0</v>
      </c>
    </row>
    <row r="9" spans="1:108" ht="16.350000000000001" customHeight="1">
      <c r="A9" s="74" t="s">
        <v>75</v>
      </c>
      <c r="B9" s="72" t="s">
        <v>25</v>
      </c>
      <c r="D9" s="73" t="s">
        <v>130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 t="s">
        <v>7</v>
      </c>
      <c r="R9" s="69"/>
      <c r="S9" s="70" t="s">
        <v>8</v>
      </c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 t="s">
        <v>7</v>
      </c>
      <c r="AO9" s="69" t="s">
        <v>19</v>
      </c>
      <c r="AP9" s="69" t="s">
        <v>8</v>
      </c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 t="s">
        <v>8</v>
      </c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 t="s">
        <v>7</v>
      </c>
      <c r="CF9" s="69"/>
      <c r="CG9" s="70" t="s">
        <v>8</v>
      </c>
      <c r="CH9" s="69"/>
      <c r="CI9" s="69"/>
      <c r="CJ9" s="69"/>
      <c r="CK9" s="69"/>
      <c r="CL9" s="69" t="s">
        <v>19</v>
      </c>
      <c r="CM9" s="69"/>
      <c r="CN9" s="69"/>
      <c r="CO9" s="69"/>
      <c r="CP9" s="69"/>
      <c r="CQ9" s="69"/>
      <c r="CR9" s="69"/>
      <c r="CS9" s="69"/>
      <c r="CT9" s="69"/>
      <c r="CU9" s="71">
        <f t="shared" si="0"/>
        <v>4</v>
      </c>
      <c r="CV9" s="64">
        <f t="shared" si="1"/>
        <v>0</v>
      </c>
      <c r="CW9" s="64">
        <f t="shared" si="2"/>
        <v>2</v>
      </c>
      <c r="CX9" s="64">
        <f t="shared" si="3"/>
        <v>3</v>
      </c>
      <c r="CY9" s="64">
        <f t="shared" si="4"/>
        <v>0</v>
      </c>
      <c r="CZ9" s="64">
        <f t="shared" si="5"/>
        <v>0</v>
      </c>
      <c r="DA9" s="64">
        <f t="shared" ref="DA9:DB9" si="13">COUNTIF(K9:CZ9,"ИЗО")</f>
        <v>0</v>
      </c>
      <c r="DB9" s="64">
        <f t="shared" si="13"/>
        <v>0</v>
      </c>
      <c r="DC9" s="64">
        <f t="shared" si="7"/>
        <v>0</v>
      </c>
      <c r="DD9" s="64">
        <f t="shared" si="8"/>
        <v>0</v>
      </c>
    </row>
    <row r="10" spans="1:108" ht="16.350000000000001" customHeight="1">
      <c r="A10" s="74" t="s">
        <v>131</v>
      </c>
      <c r="B10" s="72" t="s">
        <v>24</v>
      </c>
      <c r="C10" s="75" t="s">
        <v>132</v>
      </c>
      <c r="D10" s="73" t="s">
        <v>133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 t="s">
        <v>7</v>
      </c>
      <c r="R10" s="69"/>
      <c r="S10" s="70" t="s">
        <v>8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 t="s">
        <v>19</v>
      </c>
      <c r="AN10" s="69" t="s">
        <v>7</v>
      </c>
      <c r="AO10" s="69"/>
      <c r="AP10" s="69" t="s">
        <v>8</v>
      </c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 t="s">
        <v>8</v>
      </c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 t="s">
        <v>19</v>
      </c>
      <c r="CB10" s="69"/>
      <c r="CC10" s="69"/>
      <c r="CD10" s="69"/>
      <c r="CE10" s="70" t="s">
        <v>7</v>
      </c>
      <c r="CF10" s="69"/>
      <c r="CG10" s="70" t="s">
        <v>8</v>
      </c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71">
        <f t="shared" si="0"/>
        <v>4</v>
      </c>
      <c r="CV10" s="64">
        <f t="shared" si="1"/>
        <v>0</v>
      </c>
      <c r="CW10" s="64">
        <f t="shared" si="2"/>
        <v>2</v>
      </c>
      <c r="CX10" s="64">
        <f t="shared" si="3"/>
        <v>3</v>
      </c>
      <c r="CY10" s="64">
        <f t="shared" si="4"/>
        <v>0</v>
      </c>
      <c r="CZ10" s="64">
        <f t="shared" si="5"/>
        <v>0</v>
      </c>
      <c r="DA10" s="64">
        <f t="shared" ref="DA10:DB10" si="14">COUNTIF(K10:CZ10,"ИЗО")</f>
        <v>0</v>
      </c>
      <c r="DB10" s="64">
        <f t="shared" si="14"/>
        <v>0</v>
      </c>
      <c r="DC10" s="64">
        <f t="shared" si="7"/>
        <v>0</v>
      </c>
      <c r="DD10" s="64">
        <f t="shared" si="8"/>
        <v>0</v>
      </c>
    </row>
    <row r="11" spans="1:108" ht="16.350000000000001" customHeight="1">
      <c r="A11" s="74" t="s">
        <v>68</v>
      </c>
      <c r="B11" s="72" t="s">
        <v>26</v>
      </c>
      <c r="C11" s="75"/>
      <c r="D11" s="73" t="s">
        <v>134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 t="s">
        <v>7</v>
      </c>
      <c r="R11" s="69"/>
      <c r="S11" s="70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 t="s">
        <v>7</v>
      </c>
      <c r="AO11" s="69" t="s">
        <v>19</v>
      </c>
      <c r="AP11" s="69" t="s">
        <v>8</v>
      </c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 t="s">
        <v>8</v>
      </c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 t="s">
        <v>19</v>
      </c>
      <c r="CB11" s="69"/>
      <c r="CC11" s="69"/>
      <c r="CD11" s="69"/>
      <c r="CE11" s="70" t="s">
        <v>7</v>
      </c>
      <c r="CF11" s="69"/>
      <c r="CG11" s="70" t="s">
        <v>8</v>
      </c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71">
        <f t="shared" si="0"/>
        <v>4</v>
      </c>
      <c r="CV11" s="64">
        <f t="shared" si="1"/>
        <v>0</v>
      </c>
      <c r="CW11" s="64">
        <f t="shared" si="2"/>
        <v>2</v>
      </c>
      <c r="CX11" s="64">
        <f t="shared" si="3"/>
        <v>3</v>
      </c>
      <c r="CY11" s="64">
        <f t="shared" si="4"/>
        <v>0</v>
      </c>
      <c r="CZ11" s="64">
        <f t="shared" si="5"/>
        <v>0</v>
      </c>
      <c r="DA11" s="64">
        <f t="shared" ref="DA11:DB11" si="15">COUNTIF(K11:CZ11,"ИЗО")</f>
        <v>0</v>
      </c>
      <c r="DB11" s="64">
        <f t="shared" si="15"/>
        <v>0</v>
      </c>
      <c r="DC11" s="64">
        <f t="shared" si="7"/>
        <v>0</v>
      </c>
      <c r="DD11" s="64">
        <f t="shared" si="8"/>
        <v>0</v>
      </c>
    </row>
    <row r="12" spans="1:108" ht="16.350000000000001" customHeight="1">
      <c r="A12" s="74"/>
      <c r="B12" s="72"/>
      <c r="D12" s="73" t="s">
        <v>135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 t="s">
        <v>7</v>
      </c>
      <c r="R12" s="69"/>
      <c r="S12" s="70" t="s">
        <v>8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 t="s">
        <v>7</v>
      </c>
      <c r="AO12" s="69" t="s">
        <v>19</v>
      </c>
      <c r="AP12" s="69" t="s">
        <v>8</v>
      </c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 t="s">
        <v>8</v>
      </c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 t="s">
        <v>19</v>
      </c>
      <c r="CB12" s="69"/>
      <c r="CC12" s="69"/>
      <c r="CD12" s="69"/>
      <c r="CE12" s="70" t="s">
        <v>7</v>
      </c>
      <c r="CF12" s="69"/>
      <c r="CG12" s="70" t="s">
        <v>8</v>
      </c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71">
        <f t="shared" si="0"/>
        <v>4</v>
      </c>
      <c r="CV12" s="64">
        <f t="shared" si="1"/>
        <v>0</v>
      </c>
      <c r="CW12" s="64">
        <f t="shared" si="2"/>
        <v>2</v>
      </c>
      <c r="CX12" s="64">
        <f t="shared" si="3"/>
        <v>3</v>
      </c>
      <c r="CY12" s="64">
        <f t="shared" si="4"/>
        <v>0</v>
      </c>
      <c r="CZ12" s="64">
        <f t="shared" si="5"/>
        <v>0</v>
      </c>
      <c r="DA12" s="64">
        <f t="shared" ref="DA12:DB12" si="16">COUNTIF(K12:CZ12,"ИЗО")</f>
        <v>0</v>
      </c>
      <c r="DB12" s="64">
        <f t="shared" si="16"/>
        <v>0</v>
      </c>
      <c r="DC12" s="64">
        <f t="shared" si="7"/>
        <v>0</v>
      </c>
      <c r="DD12" s="64">
        <f t="shared" si="8"/>
        <v>0</v>
      </c>
    </row>
    <row r="13" spans="1:108" ht="16.350000000000001" customHeight="1">
      <c r="A13" s="74"/>
      <c r="B13" s="72"/>
      <c r="D13" s="73" t="s">
        <v>136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 t="s">
        <v>7</v>
      </c>
      <c r="R13" s="69"/>
      <c r="S13" s="70" t="s">
        <v>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 t="s">
        <v>19</v>
      </c>
      <c r="AN13" s="69" t="s">
        <v>7</v>
      </c>
      <c r="AO13" s="69"/>
      <c r="AP13" s="69" t="s">
        <v>8</v>
      </c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 t="s">
        <v>8</v>
      </c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70" t="s">
        <v>7</v>
      </c>
      <c r="CF13" s="69"/>
      <c r="CG13" s="70" t="s">
        <v>8</v>
      </c>
      <c r="CH13" s="69"/>
      <c r="CI13" s="69"/>
      <c r="CJ13" s="69"/>
      <c r="CK13" s="69" t="s">
        <v>19</v>
      </c>
      <c r="CL13" s="69"/>
      <c r="CM13" s="69"/>
      <c r="CN13" s="69"/>
      <c r="CO13" s="69"/>
      <c r="CP13" s="69"/>
      <c r="CQ13" s="69"/>
      <c r="CR13" s="69"/>
      <c r="CS13" s="69"/>
      <c r="CT13" s="69"/>
      <c r="CU13" s="71">
        <f t="shared" si="0"/>
        <v>4</v>
      </c>
      <c r="CV13" s="64">
        <f t="shared" si="1"/>
        <v>0</v>
      </c>
      <c r="CW13" s="64">
        <f t="shared" si="2"/>
        <v>2</v>
      </c>
      <c r="CX13" s="64">
        <f t="shared" si="3"/>
        <v>3</v>
      </c>
      <c r="CY13" s="64">
        <f t="shared" si="4"/>
        <v>0</v>
      </c>
      <c r="CZ13" s="64">
        <f t="shared" si="5"/>
        <v>0</v>
      </c>
      <c r="DA13" s="64">
        <f t="shared" ref="DA13:DB13" si="17">COUNTIF(K13:CZ13,"ИЗО")</f>
        <v>0</v>
      </c>
      <c r="DB13" s="64">
        <f t="shared" si="17"/>
        <v>0</v>
      </c>
      <c r="DC13" s="64">
        <f t="shared" si="7"/>
        <v>0</v>
      </c>
      <c r="DD13" s="64">
        <f t="shared" si="8"/>
        <v>0</v>
      </c>
    </row>
    <row r="14" spans="1:108" ht="16.350000000000001" customHeight="1">
      <c r="A14" s="74"/>
      <c r="B14" s="72"/>
      <c r="D14" s="73" t="s">
        <v>137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 t="s">
        <v>7</v>
      </c>
      <c r="R14" s="69"/>
      <c r="S14" s="70" t="s">
        <v>8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 t="s">
        <v>7</v>
      </c>
      <c r="AO14" s="69" t="s">
        <v>19</v>
      </c>
      <c r="AP14" s="69" t="s">
        <v>8</v>
      </c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 t="s">
        <v>8</v>
      </c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 t="s">
        <v>19</v>
      </c>
      <c r="CA14" s="69"/>
      <c r="CB14" s="69"/>
      <c r="CC14" s="69"/>
      <c r="CD14" s="69"/>
      <c r="CE14" s="70" t="s">
        <v>7</v>
      </c>
      <c r="CF14" s="69"/>
      <c r="CG14" s="70" t="s">
        <v>8</v>
      </c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71">
        <f t="shared" si="0"/>
        <v>4</v>
      </c>
      <c r="CV14" s="64">
        <f t="shared" si="1"/>
        <v>0</v>
      </c>
      <c r="CW14" s="64">
        <f t="shared" si="2"/>
        <v>2</v>
      </c>
      <c r="CX14" s="64">
        <f t="shared" si="3"/>
        <v>3</v>
      </c>
      <c r="CY14" s="64">
        <f t="shared" si="4"/>
        <v>0</v>
      </c>
      <c r="CZ14" s="64">
        <f t="shared" si="5"/>
        <v>0</v>
      </c>
      <c r="DA14" s="64">
        <f t="shared" ref="DA14:DB14" si="18">COUNTIF(K14:CZ14,"ИЗО")</f>
        <v>0</v>
      </c>
      <c r="DB14" s="64">
        <f t="shared" si="18"/>
        <v>0</v>
      </c>
      <c r="DC14" s="64">
        <f t="shared" si="7"/>
        <v>0</v>
      </c>
      <c r="DD14" s="64">
        <f t="shared" si="8"/>
        <v>0</v>
      </c>
    </row>
    <row r="15" spans="1:108" ht="16.350000000000001" customHeight="1">
      <c r="A15" s="74"/>
      <c r="B15" s="72"/>
      <c r="D15" s="73" t="s">
        <v>138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 t="s">
        <v>7</v>
      </c>
      <c r="R15" s="69"/>
      <c r="S15" s="70" t="s">
        <v>8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 t="s">
        <v>7</v>
      </c>
      <c r="AO15" s="69" t="s">
        <v>19</v>
      </c>
      <c r="AP15" s="69" t="s">
        <v>8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 t="s">
        <v>8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 t="s">
        <v>19</v>
      </c>
      <c r="CB15" s="69"/>
      <c r="CC15" s="69"/>
      <c r="CD15" s="69"/>
      <c r="CE15" s="70" t="s">
        <v>7</v>
      </c>
      <c r="CF15" s="69"/>
      <c r="CG15" s="70" t="s">
        <v>8</v>
      </c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71">
        <f t="shared" si="0"/>
        <v>4</v>
      </c>
      <c r="CV15" s="64">
        <f t="shared" si="1"/>
        <v>0</v>
      </c>
      <c r="CW15" s="64">
        <f t="shared" si="2"/>
        <v>2</v>
      </c>
      <c r="CX15" s="64">
        <f t="shared" si="3"/>
        <v>3</v>
      </c>
      <c r="CY15" s="64">
        <f t="shared" si="4"/>
        <v>0</v>
      </c>
      <c r="CZ15" s="64">
        <f t="shared" si="5"/>
        <v>0</v>
      </c>
      <c r="DA15" s="64">
        <f t="shared" ref="DA15:DB15" si="19">COUNTIF(K15:CZ15,"ИЗО")</f>
        <v>0</v>
      </c>
      <c r="DB15" s="64">
        <f t="shared" si="19"/>
        <v>0</v>
      </c>
      <c r="DC15" s="64">
        <f t="shared" si="7"/>
        <v>0</v>
      </c>
      <c r="DD15" s="64">
        <f t="shared" si="8"/>
        <v>0</v>
      </c>
    </row>
    <row r="16" spans="1:108" ht="16.350000000000001" customHeight="1">
      <c r="A16" s="74"/>
      <c r="B16" s="72"/>
      <c r="D16" s="73" t="s">
        <v>139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 t="s">
        <v>7</v>
      </c>
      <c r="R16" s="69"/>
      <c r="S16" s="70" t="s">
        <v>8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 t="s">
        <v>7</v>
      </c>
      <c r="AO16" s="69"/>
      <c r="AP16" s="69" t="s">
        <v>8</v>
      </c>
      <c r="AQ16" s="69" t="s">
        <v>19</v>
      </c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 t="s">
        <v>8</v>
      </c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 t="s">
        <v>19</v>
      </c>
      <c r="CC16" s="69"/>
      <c r="CD16" s="69"/>
      <c r="CE16" s="70" t="s">
        <v>7</v>
      </c>
      <c r="CF16" s="69"/>
      <c r="CG16" s="70" t="s">
        <v>8</v>
      </c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71">
        <f t="shared" si="0"/>
        <v>4</v>
      </c>
      <c r="CV16" s="64">
        <f t="shared" si="1"/>
        <v>0</v>
      </c>
      <c r="CW16" s="64">
        <f t="shared" si="2"/>
        <v>2</v>
      </c>
      <c r="CX16" s="64">
        <f t="shared" si="3"/>
        <v>3</v>
      </c>
      <c r="CY16" s="64">
        <f t="shared" si="4"/>
        <v>0</v>
      </c>
      <c r="CZ16" s="64">
        <f t="shared" si="5"/>
        <v>0</v>
      </c>
      <c r="DA16" s="64">
        <f t="shared" ref="DA16:DB16" si="20">COUNTIF(K16:CZ16,"ИЗО")</f>
        <v>0</v>
      </c>
      <c r="DB16" s="64">
        <f t="shared" si="20"/>
        <v>0</v>
      </c>
      <c r="DC16" s="64">
        <f t="shared" si="7"/>
        <v>0</v>
      </c>
      <c r="DD16" s="64">
        <f t="shared" si="8"/>
        <v>0</v>
      </c>
    </row>
    <row r="17" spans="1:108" ht="16.350000000000001" customHeight="1">
      <c r="A17" s="74"/>
      <c r="B17" s="72"/>
      <c r="D17" s="73" t="s">
        <v>140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 t="s">
        <v>7</v>
      </c>
      <c r="R17" s="69"/>
      <c r="S17" s="70" t="s">
        <v>8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 t="s">
        <v>19</v>
      </c>
      <c r="AN17" s="69" t="s">
        <v>7</v>
      </c>
      <c r="AO17" s="69"/>
      <c r="AP17" s="69" t="s">
        <v>8</v>
      </c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 t="s">
        <v>8</v>
      </c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 t="s">
        <v>19</v>
      </c>
      <c r="CB17" s="69"/>
      <c r="CC17" s="69"/>
      <c r="CD17" s="69"/>
      <c r="CE17" s="70" t="s">
        <v>7</v>
      </c>
      <c r="CF17" s="69"/>
      <c r="CG17" s="70" t="s">
        <v>8</v>
      </c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71">
        <f t="shared" si="0"/>
        <v>4</v>
      </c>
      <c r="CV17" s="64">
        <f t="shared" si="1"/>
        <v>0</v>
      </c>
      <c r="CW17" s="64">
        <f t="shared" si="2"/>
        <v>2</v>
      </c>
      <c r="CX17" s="64">
        <f t="shared" si="3"/>
        <v>3</v>
      </c>
      <c r="CY17" s="64">
        <f t="shared" si="4"/>
        <v>0</v>
      </c>
      <c r="CZ17" s="64">
        <f t="shared" si="5"/>
        <v>0</v>
      </c>
      <c r="DA17" s="64">
        <f t="shared" ref="DA17:DB17" si="21">COUNTIF(K17:CZ17,"ИЗО")</f>
        <v>0</v>
      </c>
      <c r="DB17" s="64">
        <f t="shared" si="21"/>
        <v>0</v>
      </c>
      <c r="DC17" s="64">
        <f t="shared" si="7"/>
        <v>0</v>
      </c>
      <c r="DD17" s="64">
        <f t="shared" si="8"/>
        <v>0</v>
      </c>
    </row>
    <row r="18" spans="1:108" ht="16.350000000000001" customHeight="1">
      <c r="A18" s="74"/>
      <c r="B18" s="72"/>
      <c r="C18" s="75"/>
      <c r="D18" s="73" t="s">
        <v>141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 t="s">
        <v>7</v>
      </c>
      <c r="R18" s="69"/>
      <c r="S18" s="70" t="s">
        <v>8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 t="s">
        <v>7</v>
      </c>
      <c r="AO18" s="69"/>
      <c r="AP18" s="69" t="s">
        <v>8</v>
      </c>
      <c r="AQ18" s="69" t="s">
        <v>19</v>
      </c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 t="s">
        <v>8</v>
      </c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 t="s">
        <v>19</v>
      </c>
      <c r="CB18" s="69"/>
      <c r="CC18" s="69"/>
      <c r="CD18" s="69"/>
      <c r="CE18" s="70" t="s">
        <v>7</v>
      </c>
      <c r="CF18" s="69"/>
      <c r="CG18" s="70" t="s">
        <v>8</v>
      </c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71">
        <f t="shared" si="0"/>
        <v>4</v>
      </c>
      <c r="CV18" s="64">
        <f t="shared" si="1"/>
        <v>0</v>
      </c>
      <c r="CW18" s="64">
        <f t="shared" si="2"/>
        <v>2</v>
      </c>
      <c r="CX18" s="64">
        <f t="shared" si="3"/>
        <v>3</v>
      </c>
      <c r="CY18" s="64">
        <f t="shared" si="4"/>
        <v>0</v>
      </c>
      <c r="CZ18" s="64">
        <f t="shared" si="5"/>
        <v>0</v>
      </c>
      <c r="DA18" s="64">
        <f t="shared" ref="DA18:DB18" si="22">COUNTIF(K18:CZ18,"ИЗО")</f>
        <v>0</v>
      </c>
      <c r="DB18" s="64">
        <f t="shared" si="22"/>
        <v>0</v>
      </c>
      <c r="DC18" s="64">
        <f t="shared" si="7"/>
        <v>0</v>
      </c>
      <c r="DD18" s="64">
        <f t="shared" si="8"/>
        <v>0</v>
      </c>
    </row>
    <row r="19" spans="1:108" ht="18.600000000000001" customHeight="1">
      <c r="A19" s="74"/>
      <c r="B19" s="72"/>
      <c r="D19" s="73" t="s">
        <v>142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 t="s">
        <v>7</v>
      </c>
      <c r="R19" s="69"/>
      <c r="S19" s="70" t="s">
        <v>8</v>
      </c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 t="s">
        <v>7</v>
      </c>
      <c r="AO19" s="69" t="s">
        <v>19</v>
      </c>
      <c r="AP19" s="69" t="s">
        <v>8</v>
      </c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 t="s">
        <v>8</v>
      </c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 t="s">
        <v>19</v>
      </c>
      <c r="CB19" s="69"/>
      <c r="CC19" s="69"/>
      <c r="CD19" s="69"/>
      <c r="CE19" s="70" t="s">
        <v>7</v>
      </c>
      <c r="CF19" s="69"/>
      <c r="CG19" s="70" t="s">
        <v>8</v>
      </c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71">
        <f t="shared" si="0"/>
        <v>4</v>
      </c>
      <c r="CV19" s="64">
        <f t="shared" si="1"/>
        <v>0</v>
      </c>
      <c r="CW19" s="64">
        <f t="shared" si="2"/>
        <v>2</v>
      </c>
      <c r="CX19" s="64">
        <f t="shared" si="3"/>
        <v>3</v>
      </c>
      <c r="CY19" s="64">
        <f t="shared" si="4"/>
        <v>0</v>
      </c>
      <c r="CZ19" s="64">
        <f t="shared" si="5"/>
        <v>0</v>
      </c>
      <c r="DA19" s="64">
        <f t="shared" ref="DA19:DB19" si="23">COUNTIF(K19:CZ19,"ИЗО")</f>
        <v>0</v>
      </c>
      <c r="DB19" s="64">
        <f t="shared" si="23"/>
        <v>0</v>
      </c>
      <c r="DC19" s="64">
        <f t="shared" si="7"/>
        <v>0</v>
      </c>
      <c r="DD19" s="64">
        <f t="shared" si="8"/>
        <v>0</v>
      </c>
    </row>
    <row r="20" spans="1:108" ht="24.6" customHeight="1">
      <c r="A20" s="74"/>
      <c r="B20" s="72"/>
      <c r="D20" s="73" t="s">
        <v>143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 t="s">
        <v>7</v>
      </c>
      <c r="R20" s="69"/>
      <c r="S20" s="70" t="s">
        <v>8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 t="s">
        <v>7</v>
      </c>
      <c r="AO20" s="69"/>
      <c r="AP20" s="69" t="s">
        <v>8</v>
      </c>
      <c r="AQ20" s="69"/>
      <c r="AR20" s="69"/>
      <c r="AS20" s="69"/>
      <c r="AT20" s="69" t="s">
        <v>19</v>
      </c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 t="s">
        <v>8</v>
      </c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 t="s">
        <v>19</v>
      </c>
      <c r="CE20" s="70" t="s">
        <v>7</v>
      </c>
      <c r="CF20" s="69"/>
      <c r="CG20" s="70" t="s">
        <v>8</v>
      </c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71">
        <f t="shared" si="0"/>
        <v>4</v>
      </c>
      <c r="CV20" s="64">
        <f t="shared" si="1"/>
        <v>0</v>
      </c>
      <c r="CW20" s="64">
        <f t="shared" si="2"/>
        <v>2</v>
      </c>
      <c r="CX20" s="64">
        <f t="shared" si="3"/>
        <v>3</v>
      </c>
      <c r="CY20" s="64">
        <f t="shared" si="4"/>
        <v>0</v>
      </c>
      <c r="CZ20" s="64">
        <f t="shared" si="5"/>
        <v>0</v>
      </c>
      <c r="DA20" s="64">
        <f t="shared" ref="DA20:DB20" si="24">COUNTIF(K20:CZ20,"ИЗО")</f>
        <v>0</v>
      </c>
      <c r="DB20" s="64">
        <f t="shared" si="24"/>
        <v>0</v>
      </c>
      <c r="DC20" s="64">
        <f t="shared" si="7"/>
        <v>0</v>
      </c>
      <c r="DD20" s="64">
        <f t="shared" si="8"/>
        <v>0</v>
      </c>
    </row>
    <row r="21" spans="1:108" ht="24.6" customHeight="1">
      <c r="A21" s="74"/>
      <c r="B21" s="72"/>
      <c r="D21" s="73" t="s">
        <v>144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 t="s">
        <v>7</v>
      </c>
      <c r="R21" s="69"/>
      <c r="S21" s="70" t="s">
        <v>8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 t="s">
        <v>7</v>
      </c>
      <c r="AO21" s="69"/>
      <c r="AP21" s="69" t="s">
        <v>8</v>
      </c>
      <c r="AQ21" s="69"/>
      <c r="AR21" s="69"/>
      <c r="AS21" s="69"/>
      <c r="AT21" s="69" t="s">
        <v>19</v>
      </c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 t="s">
        <v>8</v>
      </c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 t="s">
        <v>19</v>
      </c>
      <c r="CE21" s="70" t="s">
        <v>7</v>
      </c>
      <c r="CF21" s="69"/>
      <c r="CG21" s="70" t="s">
        <v>8</v>
      </c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71">
        <f t="shared" si="0"/>
        <v>4</v>
      </c>
      <c r="CV21" s="64">
        <f t="shared" si="1"/>
        <v>0</v>
      </c>
      <c r="CW21" s="64">
        <f t="shared" si="2"/>
        <v>2</v>
      </c>
      <c r="CX21" s="64">
        <f t="shared" si="3"/>
        <v>3</v>
      </c>
      <c r="CY21" s="64">
        <f t="shared" si="4"/>
        <v>0</v>
      </c>
      <c r="CZ21" s="64">
        <f t="shared" si="5"/>
        <v>0</v>
      </c>
      <c r="DA21" s="64">
        <f t="shared" ref="DA21:DB21" si="25">COUNTIF(K21:CZ21,"ИЗО")</f>
        <v>0</v>
      </c>
      <c r="DB21" s="64">
        <f t="shared" si="25"/>
        <v>0</v>
      </c>
      <c r="DC21" s="64">
        <f t="shared" si="7"/>
        <v>0</v>
      </c>
      <c r="DD21" s="64">
        <f t="shared" si="8"/>
        <v>0</v>
      </c>
    </row>
    <row r="22" spans="1:108" ht="16.350000000000001" customHeight="1">
      <c r="A22" s="74"/>
      <c r="B22" s="72"/>
      <c r="D22" s="73" t="s">
        <v>145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 t="s">
        <v>7</v>
      </c>
      <c r="R22" s="69"/>
      <c r="S22" s="70" t="s">
        <v>8</v>
      </c>
      <c r="T22" s="69"/>
      <c r="U22" s="69"/>
      <c r="V22" s="69"/>
      <c r="W22" s="69"/>
      <c r="X22" s="70"/>
      <c r="Y22" s="69"/>
      <c r="Z22" s="70"/>
      <c r="AA22" s="69"/>
      <c r="AB22" s="69"/>
      <c r="AC22" s="70"/>
      <c r="AD22" s="69"/>
      <c r="AE22" s="69"/>
      <c r="AF22" s="69"/>
      <c r="AG22" s="69"/>
      <c r="AH22" s="69"/>
      <c r="AI22" s="69"/>
      <c r="AJ22" s="69"/>
      <c r="AK22" s="69"/>
      <c r="AL22" s="69"/>
      <c r="AM22" s="69" t="s">
        <v>19</v>
      </c>
      <c r="AN22" s="69" t="s">
        <v>7</v>
      </c>
      <c r="AO22" s="69"/>
      <c r="AP22" s="69" t="s">
        <v>8</v>
      </c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 t="s">
        <v>8</v>
      </c>
      <c r="BP22" s="69"/>
      <c r="BQ22" s="69"/>
      <c r="BR22" s="69"/>
      <c r="BS22" s="69"/>
      <c r="BT22" s="69"/>
      <c r="BU22" s="69"/>
      <c r="BV22" s="69"/>
      <c r="BW22" s="69"/>
      <c r="BX22" s="69" t="s">
        <v>19</v>
      </c>
      <c r="BY22" s="69"/>
      <c r="BZ22" s="69"/>
      <c r="CA22" s="69"/>
      <c r="CB22" s="69"/>
      <c r="CC22" s="69"/>
      <c r="CD22" s="69"/>
      <c r="CE22" s="70" t="s">
        <v>7</v>
      </c>
      <c r="CF22" s="69"/>
      <c r="CG22" s="70" t="s">
        <v>8</v>
      </c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71">
        <f t="shared" si="0"/>
        <v>4</v>
      </c>
      <c r="CV22" s="64">
        <f t="shared" si="1"/>
        <v>0</v>
      </c>
      <c r="CW22" s="64">
        <f t="shared" si="2"/>
        <v>2</v>
      </c>
      <c r="CX22" s="64">
        <f t="shared" si="3"/>
        <v>3</v>
      </c>
      <c r="CY22" s="64">
        <f t="shared" si="4"/>
        <v>0</v>
      </c>
      <c r="CZ22" s="64">
        <f t="shared" si="5"/>
        <v>0</v>
      </c>
      <c r="DA22" s="64">
        <f t="shared" ref="DA22:DB22" si="26">COUNTIF(K22:CZ22,"ИЗО")</f>
        <v>0</v>
      </c>
      <c r="DB22" s="64">
        <f t="shared" si="26"/>
        <v>0</v>
      </c>
      <c r="DC22" s="64">
        <f t="shared" si="7"/>
        <v>0</v>
      </c>
      <c r="DD22" s="64">
        <f t="shared" si="8"/>
        <v>0</v>
      </c>
    </row>
    <row r="23" spans="1:108" ht="16.350000000000001" customHeight="1">
      <c r="A23" s="74"/>
      <c r="B23" s="72"/>
      <c r="D23" s="73" t="s">
        <v>146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0" t="s">
        <v>7</v>
      </c>
      <c r="R23" s="69"/>
      <c r="S23" s="70" t="s">
        <v>8</v>
      </c>
      <c r="T23" s="69"/>
      <c r="U23" s="69"/>
      <c r="V23" s="69"/>
      <c r="W23" s="69"/>
      <c r="X23" s="70"/>
      <c r="Y23" s="69"/>
      <c r="Z23" s="70"/>
      <c r="AA23" s="69"/>
      <c r="AB23" s="69"/>
      <c r="AC23" s="70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 t="s">
        <v>7</v>
      </c>
      <c r="AO23" s="69"/>
      <c r="AP23" s="69" t="s">
        <v>8</v>
      </c>
      <c r="AQ23" s="69" t="s">
        <v>19</v>
      </c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 t="s">
        <v>8</v>
      </c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 t="s">
        <v>19</v>
      </c>
      <c r="CB23" s="69"/>
      <c r="CC23" s="69"/>
      <c r="CD23" s="69"/>
      <c r="CE23" s="70" t="s">
        <v>7</v>
      </c>
      <c r="CF23" s="69"/>
      <c r="CG23" s="70" t="s">
        <v>8</v>
      </c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71">
        <f t="shared" si="0"/>
        <v>4</v>
      </c>
      <c r="CV23" s="64">
        <f t="shared" si="1"/>
        <v>0</v>
      </c>
      <c r="CW23" s="64">
        <f t="shared" si="2"/>
        <v>2</v>
      </c>
      <c r="CX23" s="64">
        <f t="shared" si="3"/>
        <v>3</v>
      </c>
      <c r="CY23" s="64">
        <f t="shared" si="4"/>
        <v>0</v>
      </c>
      <c r="CZ23" s="64">
        <f t="shared" si="5"/>
        <v>0</v>
      </c>
      <c r="DA23" s="64">
        <f t="shared" ref="DA23:DB23" si="27">COUNTIF(K23:CZ23,"ИЗО")</f>
        <v>0</v>
      </c>
      <c r="DB23" s="64">
        <f t="shared" si="27"/>
        <v>0</v>
      </c>
      <c r="DC23" s="64">
        <f t="shared" si="7"/>
        <v>0</v>
      </c>
      <c r="DD23" s="64">
        <f t="shared" si="8"/>
        <v>0</v>
      </c>
    </row>
    <row r="24" spans="1:108" ht="16.350000000000001" customHeight="1">
      <c r="A24" s="74"/>
      <c r="B24" s="72"/>
      <c r="D24" s="73" t="s">
        <v>147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 t="s">
        <v>7</v>
      </c>
      <c r="R24" s="69"/>
      <c r="S24" s="70" t="s">
        <v>8</v>
      </c>
      <c r="T24" s="69"/>
      <c r="U24" s="69"/>
      <c r="V24" s="69"/>
      <c r="W24" s="69"/>
      <c r="X24" s="70"/>
      <c r="Y24" s="69"/>
      <c r="Z24" s="70"/>
      <c r="AA24" s="69"/>
      <c r="AB24" s="69"/>
      <c r="AC24" s="70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 t="s">
        <v>7</v>
      </c>
      <c r="AO24" s="69" t="s">
        <v>19</v>
      </c>
      <c r="AP24" s="69" t="s">
        <v>8</v>
      </c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 t="s">
        <v>8</v>
      </c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 t="s">
        <v>19</v>
      </c>
      <c r="CC24" s="69"/>
      <c r="CD24" s="69"/>
      <c r="CE24" s="70" t="s">
        <v>7</v>
      </c>
      <c r="CF24" s="69"/>
      <c r="CG24" s="70" t="s">
        <v>8</v>
      </c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71">
        <f t="shared" si="0"/>
        <v>4</v>
      </c>
      <c r="CV24" s="64">
        <f t="shared" si="1"/>
        <v>0</v>
      </c>
      <c r="CW24" s="64">
        <f t="shared" si="2"/>
        <v>2</v>
      </c>
      <c r="CX24" s="64">
        <f t="shared" si="3"/>
        <v>3</v>
      </c>
      <c r="CY24" s="64">
        <f t="shared" si="4"/>
        <v>0</v>
      </c>
      <c r="CZ24" s="64">
        <f t="shared" si="5"/>
        <v>0</v>
      </c>
      <c r="DA24" s="64">
        <f t="shared" ref="DA24:DB24" si="28">COUNTIF(K24:CZ24,"ИЗО")</f>
        <v>0</v>
      </c>
      <c r="DB24" s="64">
        <f t="shared" si="28"/>
        <v>0</v>
      </c>
      <c r="DC24" s="64">
        <f t="shared" si="7"/>
        <v>0</v>
      </c>
      <c r="DD24" s="64">
        <f t="shared" si="8"/>
        <v>0</v>
      </c>
    </row>
    <row r="25" spans="1:108" ht="16.350000000000001" customHeight="1">
      <c r="A25" s="74"/>
      <c r="B25" s="72"/>
      <c r="D25" s="73" t="s">
        <v>148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 t="s">
        <v>7</v>
      </c>
      <c r="R25" s="69"/>
      <c r="S25" s="70" t="s">
        <v>8</v>
      </c>
      <c r="T25" s="69"/>
      <c r="U25" s="69"/>
      <c r="V25" s="69"/>
      <c r="W25" s="69"/>
      <c r="X25" s="70"/>
      <c r="Y25" s="69"/>
      <c r="Z25" s="70"/>
      <c r="AA25" s="69"/>
      <c r="AB25" s="69"/>
      <c r="AC25" s="70"/>
      <c r="AD25" s="69"/>
      <c r="AE25" s="69"/>
      <c r="AF25" s="69"/>
      <c r="AG25" s="69"/>
      <c r="AH25" s="69"/>
      <c r="AI25" s="69"/>
      <c r="AJ25" s="69"/>
      <c r="AK25" s="69"/>
      <c r="AL25" s="69"/>
      <c r="AM25" s="69" t="s">
        <v>19</v>
      </c>
      <c r="AN25" s="69" t="s">
        <v>7</v>
      </c>
      <c r="AO25" s="69"/>
      <c r="AP25" s="69" t="s">
        <v>8</v>
      </c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 t="s">
        <v>8</v>
      </c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 t="s">
        <v>19</v>
      </c>
      <c r="CB25" s="69"/>
      <c r="CC25" s="69"/>
      <c r="CD25" s="69"/>
      <c r="CE25" s="70" t="s">
        <v>7</v>
      </c>
      <c r="CF25" s="69"/>
      <c r="CG25" s="70" t="s">
        <v>8</v>
      </c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71">
        <f t="shared" si="0"/>
        <v>4</v>
      </c>
      <c r="CV25" s="64">
        <f t="shared" si="1"/>
        <v>0</v>
      </c>
      <c r="CW25" s="64">
        <f t="shared" si="2"/>
        <v>2</v>
      </c>
      <c r="CX25" s="64">
        <f t="shared" si="3"/>
        <v>3</v>
      </c>
      <c r="CY25" s="64">
        <f t="shared" si="4"/>
        <v>0</v>
      </c>
      <c r="CZ25" s="64">
        <f t="shared" si="5"/>
        <v>0</v>
      </c>
      <c r="DA25" s="64">
        <f t="shared" ref="DA25:DB25" si="29">COUNTIF(K25:CZ25,"ИЗО")</f>
        <v>0</v>
      </c>
      <c r="DB25" s="64">
        <f t="shared" si="29"/>
        <v>0</v>
      </c>
      <c r="DC25" s="64">
        <f t="shared" si="7"/>
        <v>0</v>
      </c>
      <c r="DD25" s="64">
        <f t="shared" si="8"/>
        <v>0</v>
      </c>
    </row>
    <row r="26" spans="1:108" ht="16.350000000000001" customHeight="1">
      <c r="A26" s="74"/>
      <c r="B26" s="72"/>
      <c r="D26" s="73" t="s">
        <v>149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 t="s">
        <v>7</v>
      </c>
      <c r="R26" s="70"/>
      <c r="S26" s="70" t="s">
        <v>8</v>
      </c>
      <c r="T26" s="69"/>
      <c r="U26" s="69"/>
      <c r="V26" s="69"/>
      <c r="W26" s="69"/>
      <c r="X26" s="69"/>
      <c r="Y26" s="70"/>
      <c r="Z26" s="69"/>
      <c r="AA26" s="69"/>
      <c r="AB26" s="69"/>
      <c r="AC26" s="69"/>
      <c r="AD26" s="69"/>
      <c r="AE26" s="70"/>
      <c r="AF26" s="69"/>
      <c r="AG26" s="69"/>
      <c r="AH26" s="69"/>
      <c r="AI26" s="70"/>
      <c r="AJ26" s="69"/>
      <c r="AK26" s="69"/>
      <c r="AL26" s="69"/>
      <c r="AM26" s="69"/>
      <c r="AN26" s="69" t="s">
        <v>7</v>
      </c>
      <c r="AO26" s="69"/>
      <c r="AP26" s="69" t="s">
        <v>8</v>
      </c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 t="s">
        <v>8</v>
      </c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 t="s">
        <v>19</v>
      </c>
      <c r="CB26" s="69"/>
      <c r="CC26" s="69"/>
      <c r="CD26" s="69"/>
      <c r="CE26" s="70" t="s">
        <v>7</v>
      </c>
      <c r="CF26" s="69"/>
      <c r="CG26" s="70" t="s">
        <v>8</v>
      </c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71">
        <f t="shared" si="0"/>
        <v>4</v>
      </c>
      <c r="CV26" s="64">
        <f t="shared" si="1"/>
        <v>0</v>
      </c>
      <c r="CW26" s="64">
        <f t="shared" si="2"/>
        <v>1</v>
      </c>
      <c r="CX26" s="64">
        <f t="shared" si="3"/>
        <v>3</v>
      </c>
      <c r="CY26" s="64">
        <f t="shared" si="4"/>
        <v>0</v>
      </c>
      <c r="CZ26" s="64">
        <f t="shared" si="5"/>
        <v>0</v>
      </c>
      <c r="DA26" s="64">
        <f t="shared" ref="DA26:DB26" si="30">COUNTIF(K26:CZ26,"ИЗО")</f>
        <v>0</v>
      </c>
      <c r="DB26" s="64">
        <f t="shared" si="30"/>
        <v>0</v>
      </c>
      <c r="DC26" s="64">
        <f t="shared" si="7"/>
        <v>0</v>
      </c>
      <c r="DD26" s="64">
        <f t="shared" si="8"/>
        <v>0</v>
      </c>
    </row>
    <row r="27" spans="1:108" ht="15.75" customHeight="1">
      <c r="A27" s="76"/>
      <c r="B27" s="77"/>
      <c r="E27" s="79">
        <v>5</v>
      </c>
      <c r="F27" s="79">
        <v>6</v>
      </c>
      <c r="G27" s="79">
        <v>7</v>
      </c>
      <c r="H27" s="79">
        <v>8</v>
      </c>
      <c r="I27" s="79">
        <v>9</v>
      </c>
      <c r="J27" s="79">
        <v>10</v>
      </c>
      <c r="K27" s="79">
        <v>12</v>
      </c>
      <c r="L27" s="79">
        <v>13</v>
      </c>
      <c r="M27" s="79">
        <v>14</v>
      </c>
      <c r="N27" s="79">
        <v>15</v>
      </c>
      <c r="O27" s="79">
        <v>16</v>
      </c>
      <c r="P27" s="79">
        <v>17</v>
      </c>
      <c r="Q27" s="79">
        <v>19</v>
      </c>
      <c r="R27" s="79">
        <v>20</v>
      </c>
      <c r="S27" s="79">
        <v>21</v>
      </c>
      <c r="T27" s="79">
        <v>22</v>
      </c>
      <c r="U27" s="79">
        <v>23</v>
      </c>
      <c r="V27" s="79">
        <v>24</v>
      </c>
      <c r="W27" s="79">
        <v>26</v>
      </c>
      <c r="X27" s="79">
        <v>27</v>
      </c>
      <c r="Y27" s="79">
        <v>28</v>
      </c>
      <c r="Z27" s="79">
        <v>29</v>
      </c>
      <c r="AA27" s="79">
        <v>30</v>
      </c>
      <c r="AB27" s="79">
        <v>3</v>
      </c>
      <c r="AC27" s="79">
        <v>4</v>
      </c>
      <c r="AD27" s="79">
        <v>5</v>
      </c>
      <c r="AE27" s="79">
        <v>6</v>
      </c>
      <c r="AF27" s="79">
        <v>7</v>
      </c>
      <c r="AG27" s="79">
        <v>8</v>
      </c>
      <c r="AH27" s="79">
        <v>10</v>
      </c>
      <c r="AI27" s="79">
        <v>11</v>
      </c>
      <c r="AJ27" s="79">
        <v>12</v>
      </c>
      <c r="AK27" s="79">
        <v>13</v>
      </c>
      <c r="AL27" s="79">
        <v>14</v>
      </c>
      <c r="AM27" s="79">
        <v>15</v>
      </c>
      <c r="AN27" s="79">
        <v>17</v>
      </c>
      <c r="AO27" s="79">
        <v>18</v>
      </c>
      <c r="AP27" s="79">
        <v>19</v>
      </c>
      <c r="AQ27" s="80">
        <v>20</v>
      </c>
      <c r="AR27" s="79">
        <v>21</v>
      </c>
      <c r="AS27" s="79">
        <v>22</v>
      </c>
      <c r="AT27" s="79">
        <v>24</v>
      </c>
      <c r="AU27" s="79">
        <v>25</v>
      </c>
      <c r="AV27" s="79">
        <v>26</v>
      </c>
      <c r="AW27" s="79">
        <v>27</v>
      </c>
      <c r="AX27" s="79">
        <v>28</v>
      </c>
      <c r="AY27" s="79">
        <v>29</v>
      </c>
      <c r="AZ27" s="79">
        <v>7</v>
      </c>
      <c r="BA27" s="79">
        <v>8</v>
      </c>
      <c r="BB27" s="79">
        <v>9</v>
      </c>
      <c r="BC27" s="79">
        <v>10</v>
      </c>
      <c r="BD27" s="79">
        <v>11</v>
      </c>
      <c r="BE27" s="79">
        <v>12</v>
      </c>
      <c r="BF27" s="79">
        <v>13</v>
      </c>
      <c r="BG27" s="79">
        <v>14</v>
      </c>
      <c r="BH27" s="79">
        <v>15</v>
      </c>
      <c r="BI27" s="79">
        <v>16</v>
      </c>
      <c r="BJ27" s="79">
        <v>17</v>
      </c>
      <c r="BK27" s="79">
        <v>18</v>
      </c>
      <c r="BL27" s="79">
        <v>19</v>
      </c>
      <c r="BM27" s="79">
        <v>21</v>
      </c>
      <c r="BN27" s="79">
        <v>22</v>
      </c>
      <c r="BO27" s="79">
        <v>23</v>
      </c>
      <c r="BP27" s="79">
        <v>24</v>
      </c>
      <c r="BQ27" s="79">
        <v>25</v>
      </c>
      <c r="BR27" s="79">
        <v>26</v>
      </c>
      <c r="BS27" s="79">
        <v>28</v>
      </c>
      <c r="BT27" s="79">
        <v>29</v>
      </c>
      <c r="BU27" s="79">
        <v>30</v>
      </c>
      <c r="BV27" s="79">
        <v>1</v>
      </c>
      <c r="BW27" s="79">
        <v>2</v>
      </c>
      <c r="BX27" s="79">
        <v>3</v>
      </c>
      <c r="BY27" s="79">
        <v>5</v>
      </c>
      <c r="BZ27" s="79">
        <v>6</v>
      </c>
      <c r="CA27" s="79">
        <v>7</v>
      </c>
      <c r="CB27" s="79">
        <v>8</v>
      </c>
      <c r="CC27" s="79">
        <v>9</v>
      </c>
      <c r="CD27" s="79">
        <v>10</v>
      </c>
      <c r="CE27" s="79">
        <v>12</v>
      </c>
      <c r="CF27" s="79">
        <v>13</v>
      </c>
      <c r="CG27" s="79">
        <v>14</v>
      </c>
      <c r="CH27" s="79">
        <v>15</v>
      </c>
      <c r="CI27" s="79">
        <v>16</v>
      </c>
      <c r="CJ27" s="79">
        <v>17</v>
      </c>
      <c r="CK27" s="79">
        <v>19</v>
      </c>
      <c r="CL27" s="79">
        <v>20</v>
      </c>
      <c r="CM27" s="79">
        <v>21</v>
      </c>
      <c r="CN27" s="79">
        <v>22</v>
      </c>
      <c r="CO27" s="79">
        <v>23</v>
      </c>
      <c r="CP27" s="79">
        <v>24</v>
      </c>
      <c r="CQ27" s="79">
        <v>26</v>
      </c>
      <c r="CR27" s="79">
        <v>27</v>
      </c>
      <c r="CS27" s="79">
        <v>28</v>
      </c>
      <c r="CT27" s="79">
        <v>29</v>
      </c>
    </row>
    <row r="28" spans="1:108" s="55" customFormat="1" ht="16.350000000000001" customHeight="1">
      <c r="B28" s="81"/>
      <c r="D28" s="78"/>
      <c r="E28" s="90" t="s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1"/>
      <c r="AB28" s="82"/>
      <c r="AC28" s="83"/>
      <c r="AD28" s="83"/>
      <c r="AE28" s="83" t="s">
        <v>2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3"/>
      <c r="AZ28" s="94" t="s">
        <v>3</v>
      </c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84"/>
      <c r="BU28" s="84"/>
      <c r="BV28" s="95" t="s">
        <v>4</v>
      </c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78"/>
      <c r="CV28" s="78"/>
      <c r="CW28" s="78"/>
      <c r="CX28" s="78"/>
      <c r="CY28" s="78"/>
      <c r="CZ28" s="78"/>
      <c r="DA28" s="78"/>
      <c r="DB28" s="78"/>
      <c r="DC28" s="78"/>
      <c r="DD28" s="78"/>
    </row>
    <row r="29" spans="1:108" ht="84.75" customHeight="1">
      <c r="A29" s="85" t="s">
        <v>86</v>
      </c>
    </row>
    <row r="30" spans="1:108" ht="59.25" customHeight="1">
      <c r="A30" s="88" t="s">
        <v>88</v>
      </c>
    </row>
    <row r="31" spans="1:108" ht="15.75" customHeight="1"/>
    <row r="32" spans="1:10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</sheetData>
  <mergeCells count="10">
    <mergeCell ref="CU1:DD1"/>
    <mergeCell ref="E28:AA28"/>
    <mergeCell ref="AO28:AY28"/>
    <mergeCell ref="AZ28:BS28"/>
    <mergeCell ref="BV28:CT28"/>
    <mergeCell ref="A1:B1"/>
    <mergeCell ref="E1:AA1"/>
    <mergeCell ref="AO1:AY1"/>
    <mergeCell ref="AZ1:BU1"/>
    <mergeCell ref="BV1:CT1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99"/>
  <sheetViews>
    <sheetView workbookViewId="0">
      <pane xSplit="4" ySplit="2" topLeftCell="BM3" activePane="bottomRight" state="frozen"/>
      <selection pane="topRight" activeCell="E1" sqref="E1"/>
      <selection pane="bottomLeft" activeCell="A3" sqref="A3"/>
      <selection pane="bottomRight" activeCell="CB37" sqref="CB37"/>
    </sheetView>
  </sheetViews>
  <sheetFormatPr defaultColWidth="12.625" defaultRowHeight="15" customHeight="1"/>
  <cols>
    <col min="1" max="1" width="16.75" customWidth="1"/>
    <col min="2" max="2" width="4.5" customWidth="1"/>
    <col min="3" max="3" width="2.25" customWidth="1"/>
    <col min="4" max="4" width="5.375" customWidth="1"/>
    <col min="5" max="93" width="4.75" customWidth="1"/>
    <col min="94" max="94" width="5.25" customWidth="1"/>
    <col min="95" max="100" width="4.75" customWidth="1"/>
    <col min="101" max="101" width="5.625" customWidth="1"/>
    <col min="102" max="103" width="4.75" customWidth="1"/>
    <col min="104" max="104" width="5.875" customWidth="1"/>
    <col min="105" max="105" width="5.625" customWidth="1"/>
    <col min="106" max="106" width="5.75" customWidth="1"/>
  </cols>
  <sheetData>
    <row r="1" spans="1:106" ht="51" customHeight="1">
      <c r="A1" s="115" t="s">
        <v>0</v>
      </c>
      <c r="B1" s="116"/>
      <c r="C1" s="1"/>
      <c r="D1" s="2"/>
      <c r="E1" s="117" t="s">
        <v>1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13"/>
      <c r="Z1" s="3"/>
      <c r="AA1" s="3"/>
      <c r="AB1" s="3"/>
      <c r="AC1" s="3" t="s">
        <v>2</v>
      </c>
      <c r="AD1" s="3"/>
      <c r="AE1" s="3"/>
      <c r="AF1" s="3"/>
      <c r="AG1" s="3"/>
      <c r="AH1" s="3"/>
      <c r="AI1" s="3"/>
      <c r="AJ1" s="3"/>
      <c r="AK1" s="3"/>
      <c r="AL1" s="3"/>
      <c r="AM1" s="118"/>
      <c r="AN1" s="106"/>
      <c r="AO1" s="106"/>
      <c r="AP1" s="106"/>
      <c r="AQ1" s="106"/>
      <c r="AR1" s="106"/>
      <c r="AS1" s="119"/>
      <c r="AT1" s="120" t="s">
        <v>3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13"/>
      <c r="BL1" s="121" t="s">
        <v>4</v>
      </c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10"/>
      <c r="CG1" s="105" t="s">
        <v>5</v>
      </c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7"/>
    </row>
    <row r="2" spans="1:106" ht="15.75" customHeight="1">
      <c r="A2" s="4"/>
      <c r="B2" s="4"/>
      <c r="C2" s="4"/>
      <c r="D2" s="5" t="s">
        <v>6</v>
      </c>
      <c r="E2" s="6">
        <v>1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18</v>
      </c>
      <c r="Q2" s="7">
        <v>19</v>
      </c>
      <c r="R2" s="7">
        <v>20</v>
      </c>
      <c r="S2" s="8">
        <v>21</v>
      </c>
      <c r="T2" s="7">
        <v>22</v>
      </c>
      <c r="U2" s="7">
        <v>25</v>
      </c>
      <c r="V2" s="7">
        <v>26</v>
      </c>
      <c r="W2" s="7">
        <v>27</v>
      </c>
      <c r="X2" s="7">
        <v>28</v>
      </c>
      <c r="Y2" s="7">
        <v>29</v>
      </c>
      <c r="Z2" s="7">
        <v>2</v>
      </c>
      <c r="AA2" s="7">
        <v>3</v>
      </c>
      <c r="AB2" s="7">
        <v>4</v>
      </c>
      <c r="AC2" s="7">
        <v>5</v>
      </c>
      <c r="AD2" s="7">
        <v>6</v>
      </c>
      <c r="AE2" s="7">
        <v>9</v>
      </c>
      <c r="AF2" s="7">
        <v>10</v>
      </c>
      <c r="AG2" s="8">
        <v>11</v>
      </c>
      <c r="AH2" s="8">
        <v>12</v>
      </c>
      <c r="AI2" s="8">
        <v>13</v>
      </c>
      <c r="AJ2" s="8">
        <v>16</v>
      </c>
      <c r="AK2" s="7">
        <v>17</v>
      </c>
      <c r="AL2" s="7">
        <v>18</v>
      </c>
      <c r="AM2" s="7">
        <v>19</v>
      </c>
      <c r="AN2" s="7">
        <v>20</v>
      </c>
      <c r="AO2" s="9">
        <v>23</v>
      </c>
      <c r="AP2" s="8">
        <v>24</v>
      </c>
      <c r="AQ2" s="8">
        <v>25</v>
      </c>
      <c r="AR2" s="7">
        <v>26</v>
      </c>
      <c r="AS2" s="7">
        <v>27</v>
      </c>
      <c r="AT2" s="7">
        <v>7</v>
      </c>
      <c r="AU2" s="7">
        <v>8</v>
      </c>
      <c r="AV2" s="7">
        <v>9</v>
      </c>
      <c r="AW2" s="7">
        <v>10</v>
      </c>
      <c r="AX2" s="7">
        <v>13</v>
      </c>
      <c r="AY2" s="7">
        <v>14</v>
      </c>
      <c r="AZ2" s="7">
        <v>15</v>
      </c>
      <c r="BA2" s="7">
        <v>16</v>
      </c>
      <c r="BB2" s="7">
        <v>17</v>
      </c>
      <c r="BC2" s="7">
        <v>20</v>
      </c>
      <c r="BD2" s="7">
        <v>21</v>
      </c>
      <c r="BE2" s="7">
        <v>22</v>
      </c>
      <c r="BF2" s="7">
        <v>23</v>
      </c>
      <c r="BG2" s="7">
        <v>24</v>
      </c>
      <c r="BH2" s="7">
        <v>27</v>
      </c>
      <c r="BI2" s="7">
        <v>28</v>
      </c>
      <c r="BJ2" s="7">
        <v>29</v>
      </c>
      <c r="BK2" s="7">
        <v>30</v>
      </c>
      <c r="BL2" s="7">
        <v>1</v>
      </c>
      <c r="BM2" s="7">
        <v>4</v>
      </c>
      <c r="BN2" s="7">
        <v>5</v>
      </c>
      <c r="BO2" s="7">
        <v>6</v>
      </c>
      <c r="BP2" s="7">
        <v>7</v>
      </c>
      <c r="BQ2" s="7">
        <v>8</v>
      </c>
      <c r="BR2" s="7">
        <v>11</v>
      </c>
      <c r="BS2" s="7">
        <v>12</v>
      </c>
      <c r="BT2" s="7">
        <v>13</v>
      </c>
      <c r="BU2" s="7">
        <v>14</v>
      </c>
      <c r="BV2" s="7">
        <v>15</v>
      </c>
      <c r="BW2" s="7">
        <v>18</v>
      </c>
      <c r="BX2" s="7">
        <v>19</v>
      </c>
      <c r="BY2" s="7">
        <v>20</v>
      </c>
      <c r="BZ2" s="7">
        <v>21</v>
      </c>
      <c r="CA2" s="7">
        <v>22</v>
      </c>
      <c r="CB2" s="7">
        <v>25</v>
      </c>
      <c r="CC2" s="7">
        <v>26</v>
      </c>
      <c r="CD2" s="7">
        <v>27</v>
      </c>
      <c r="CE2" s="7">
        <v>28</v>
      </c>
      <c r="CF2" s="7">
        <v>29</v>
      </c>
      <c r="CG2" s="10" t="s">
        <v>7</v>
      </c>
      <c r="CH2" s="10" t="s">
        <v>8</v>
      </c>
      <c r="CI2" s="10" t="s">
        <v>9</v>
      </c>
      <c r="CJ2" s="10" t="s">
        <v>10</v>
      </c>
      <c r="CK2" s="10" t="s">
        <v>11</v>
      </c>
      <c r="CL2" s="10" t="s">
        <v>12</v>
      </c>
      <c r="CM2" s="10" t="s">
        <v>13</v>
      </c>
      <c r="CN2" s="10" t="s">
        <v>14</v>
      </c>
      <c r="CO2" s="10" t="s">
        <v>15</v>
      </c>
      <c r="CP2" s="10" t="s">
        <v>16</v>
      </c>
      <c r="CQ2" s="10" t="s">
        <v>17</v>
      </c>
      <c r="CR2" s="10" t="s">
        <v>18</v>
      </c>
      <c r="CS2" s="10" t="s">
        <v>19</v>
      </c>
      <c r="CT2" s="10" t="s">
        <v>20</v>
      </c>
      <c r="CU2" s="10" t="s">
        <v>21</v>
      </c>
      <c r="CV2" s="10" t="s">
        <v>22</v>
      </c>
      <c r="CW2" s="10" t="s">
        <v>23</v>
      </c>
      <c r="CX2" s="10" t="s">
        <v>24</v>
      </c>
      <c r="CY2" s="10" t="s">
        <v>25</v>
      </c>
      <c r="CZ2" s="10" t="s">
        <v>26</v>
      </c>
      <c r="DA2" s="10" t="s">
        <v>27</v>
      </c>
      <c r="DB2" s="10" t="s">
        <v>28</v>
      </c>
    </row>
    <row r="3" spans="1:106" ht="15.75" customHeight="1">
      <c r="A3" s="11" t="s">
        <v>29</v>
      </c>
      <c r="B3" s="12" t="s">
        <v>8</v>
      </c>
      <c r="C3" s="4"/>
      <c r="D3" s="13" t="s">
        <v>30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4" t="s">
        <v>31</v>
      </c>
      <c r="T3" s="16"/>
      <c r="U3" s="14"/>
      <c r="V3" s="14"/>
      <c r="W3" s="14"/>
      <c r="X3" s="14" t="s">
        <v>19</v>
      </c>
      <c r="Y3" s="14"/>
      <c r="Z3" s="14"/>
      <c r="AA3" s="14"/>
      <c r="AB3" s="14"/>
      <c r="AC3" s="14"/>
      <c r="AD3" s="14"/>
      <c r="AE3" s="14"/>
      <c r="AF3" s="15"/>
      <c r="AG3" s="17"/>
      <c r="AH3" s="17"/>
      <c r="AI3" s="17"/>
      <c r="AJ3" s="14" t="s">
        <v>19</v>
      </c>
      <c r="AK3" s="16"/>
      <c r="AL3" s="14"/>
      <c r="AM3" s="14" t="s">
        <v>93</v>
      </c>
      <c r="AN3" s="15"/>
      <c r="AO3" s="17"/>
      <c r="AP3" s="17"/>
      <c r="AQ3" s="17"/>
      <c r="AR3" s="16"/>
      <c r="AS3" s="14" t="s">
        <v>31</v>
      </c>
      <c r="AT3" s="14"/>
      <c r="AU3" s="14"/>
      <c r="AV3" s="14"/>
      <c r="AW3" s="14"/>
      <c r="AX3" s="14"/>
      <c r="AY3" s="14"/>
      <c r="AZ3" s="14"/>
      <c r="BA3" s="14" t="s">
        <v>93</v>
      </c>
      <c r="BB3" s="14"/>
      <c r="BC3" s="14"/>
      <c r="BD3" s="14"/>
      <c r="BE3" s="14"/>
      <c r="BF3" s="14" t="s">
        <v>19</v>
      </c>
      <c r="BG3" s="14" t="s">
        <v>31</v>
      </c>
      <c r="BH3" s="14"/>
      <c r="BI3" s="14"/>
      <c r="BJ3" s="14" t="s">
        <v>8</v>
      </c>
      <c r="BK3" s="14"/>
      <c r="BL3" s="14"/>
      <c r="BM3" s="14"/>
      <c r="BN3" s="14"/>
      <c r="BO3" s="14"/>
      <c r="BP3" s="14"/>
      <c r="BQ3" s="14" t="s">
        <v>19</v>
      </c>
      <c r="BR3" s="14"/>
      <c r="BS3" s="14"/>
      <c r="BT3" s="14"/>
      <c r="BU3" s="14"/>
      <c r="BV3" s="18" t="s">
        <v>8</v>
      </c>
      <c r="BW3" s="14"/>
      <c r="BX3" s="14"/>
      <c r="BY3" s="14" t="s">
        <v>22</v>
      </c>
      <c r="BZ3" s="14"/>
      <c r="CA3" s="14"/>
      <c r="CB3" s="14" t="s">
        <v>19</v>
      </c>
      <c r="CC3" s="14"/>
      <c r="CD3" s="14"/>
      <c r="CE3" s="14"/>
      <c r="CF3" s="14"/>
      <c r="CG3" s="10">
        <f t="shared" ref="CG3:CG38" si="0">COUNTIF(E3:CF3,"МАТ")</f>
        <v>3</v>
      </c>
      <c r="CH3" s="10">
        <f t="shared" ref="CH3:CH38" si="1">COUNTIF(F3:CG3,"РУС")</f>
        <v>2</v>
      </c>
      <c r="CI3" s="10">
        <f t="shared" ref="CI3:CI38" si="2">COUNTIF(G3:CH3,"АЛГ")</f>
        <v>0</v>
      </c>
      <c r="CJ3" s="10">
        <f t="shared" ref="CJ3:CJ38" si="3">COUNTIF(H3:CI3,"ГЕМ")</f>
        <v>0</v>
      </c>
      <c r="CK3" s="10">
        <f t="shared" ref="CK3:CK38" si="4">COUNTIF(I3:CJ3,"ОКР")</f>
        <v>0</v>
      </c>
      <c r="CL3" s="10">
        <f t="shared" ref="CL3:CL38" si="5">COUNTIF(J3:CK3,"БИО")</f>
        <v>2</v>
      </c>
      <c r="CM3" s="10">
        <f t="shared" ref="CM3:CM36" si="6">COUNTIF(K3:CL3,"ГЕО")</f>
        <v>0</v>
      </c>
      <c r="CN3" s="10">
        <f t="shared" ref="CN3:CN38" si="7">COUNTIF(L3:CM3,"ИНФ")</f>
        <v>0</v>
      </c>
      <c r="CO3" s="10">
        <f t="shared" ref="CO3:CO38" si="8">COUNTIF(M3:CN3,"ИСТ")</f>
        <v>0</v>
      </c>
      <c r="CP3" s="10">
        <f t="shared" ref="CP3:CP38" si="9">COUNTIF(N3:CO3,"ОБЩ")</f>
        <v>0</v>
      </c>
      <c r="CQ3" s="10">
        <f t="shared" ref="CQ3:CQ38" si="10">COUNTIF(O3:CP3,"ФИЗ")</f>
        <v>0</v>
      </c>
      <c r="CR3" s="10">
        <f t="shared" ref="CR3:CR36" si="11">COUNTIF(P3:CQ3,"ХИМ")</f>
        <v>0</v>
      </c>
      <c r="CS3" s="10">
        <f t="shared" ref="CS3:CS36" si="12">COUNTIF(Q3:CR3,"АНГ")</f>
        <v>5</v>
      </c>
      <c r="CT3" s="10">
        <f t="shared" ref="CT3:CT38" si="13">COUNTIF(R3:CS3,"НЕМ")</f>
        <v>0</v>
      </c>
      <c r="CU3" s="10">
        <f t="shared" ref="CU3:CU38" si="14">COUNTIF(S3:CT3,"ФРА")</f>
        <v>0</v>
      </c>
      <c r="CV3" s="10">
        <f t="shared" ref="CV3:CV38" si="15">COUNTIF(T3:CU3,"ЛИТ")</f>
        <v>1</v>
      </c>
      <c r="CW3" s="10">
        <f t="shared" ref="CW3:CW38" si="16">COUNTIF(U3:CV3,"ОБЖ")</f>
        <v>0</v>
      </c>
      <c r="CX3" s="10">
        <f t="shared" ref="CX3:CX34" si="17">COUNTIF(V3:CW3,"ФЗР")</f>
        <v>0</v>
      </c>
      <c r="CY3" s="10">
        <f t="shared" ref="CY3:CY38" si="18">COUNTIF(W3:CX3,"МУЗ")</f>
        <v>0</v>
      </c>
      <c r="CZ3" s="10">
        <f t="shared" ref="CZ3:CZ38" si="19">COUNTIF(X3:CY3,"ТЕХ")</f>
        <v>0</v>
      </c>
      <c r="DA3" s="10">
        <f t="shared" ref="DA3:DA38" si="20">COUNTIF(Y3:CZ3,"АСТ")</f>
        <v>0</v>
      </c>
      <c r="DB3" s="10">
        <f t="shared" ref="DB3:DB38" si="21">COUNTIF(Z3:DA3,"КУБ")</f>
        <v>0</v>
      </c>
    </row>
    <row r="4" spans="1:106" ht="15.75" customHeight="1">
      <c r="A4" s="11" t="s">
        <v>32</v>
      </c>
      <c r="B4" s="12" t="s">
        <v>22</v>
      </c>
      <c r="C4" s="4"/>
      <c r="D4" s="13" t="s">
        <v>33</v>
      </c>
      <c r="E4" s="14"/>
      <c r="F4" s="14"/>
      <c r="G4" s="14"/>
      <c r="H4" s="14"/>
      <c r="I4" s="14"/>
      <c r="J4" s="14"/>
      <c r="K4" s="14"/>
      <c r="L4" s="14" t="s">
        <v>109</v>
      </c>
      <c r="M4" s="14"/>
      <c r="N4" s="14"/>
      <c r="O4" s="14"/>
      <c r="P4" s="14"/>
      <c r="Q4" s="14" t="s">
        <v>109</v>
      </c>
      <c r="R4" s="14"/>
      <c r="S4" s="14" t="s">
        <v>31</v>
      </c>
      <c r="T4" s="14"/>
      <c r="U4" s="14"/>
      <c r="V4" s="14"/>
      <c r="W4" s="14"/>
      <c r="X4" s="14" t="s">
        <v>19</v>
      </c>
      <c r="Y4" s="14"/>
      <c r="Z4" s="14"/>
      <c r="AA4" s="14"/>
      <c r="AB4" s="14"/>
      <c r="AC4" s="14"/>
      <c r="AD4" s="14"/>
      <c r="AE4" s="14"/>
      <c r="AF4" s="15"/>
      <c r="AG4" s="17"/>
      <c r="AH4" s="17"/>
      <c r="AI4" s="17" t="s">
        <v>93</v>
      </c>
      <c r="AJ4" s="14" t="s">
        <v>19</v>
      </c>
      <c r="AK4" s="14"/>
      <c r="AL4" s="14"/>
      <c r="AM4" s="14"/>
      <c r="AN4" s="15"/>
      <c r="AO4" s="17"/>
      <c r="AP4" s="17"/>
      <c r="AQ4" s="17"/>
      <c r="AR4" s="16"/>
      <c r="AS4" s="14" t="s">
        <v>31</v>
      </c>
      <c r="AT4" s="14" t="s">
        <v>109</v>
      </c>
      <c r="AU4" s="14"/>
      <c r="AV4" s="14"/>
      <c r="AW4" s="14"/>
      <c r="AX4" s="14"/>
      <c r="AY4" s="14" t="s">
        <v>93</v>
      </c>
      <c r="AZ4" s="14"/>
      <c r="BA4" s="14"/>
      <c r="BB4" s="14"/>
      <c r="BC4" s="14"/>
      <c r="BD4" s="14" t="s">
        <v>109</v>
      </c>
      <c r="BE4" s="14"/>
      <c r="BF4" s="14" t="s">
        <v>19</v>
      </c>
      <c r="BG4" s="14" t="s">
        <v>31</v>
      </c>
      <c r="BH4" s="14"/>
      <c r="BI4" s="14"/>
      <c r="BJ4" s="19" t="s">
        <v>8</v>
      </c>
      <c r="BK4" s="14"/>
      <c r="BL4" s="14"/>
      <c r="BM4" s="14"/>
      <c r="BN4" s="14"/>
      <c r="BO4" s="14"/>
      <c r="BP4" s="14"/>
      <c r="BQ4" s="14" t="s">
        <v>19</v>
      </c>
      <c r="BR4" s="14"/>
      <c r="BS4" s="14" t="s">
        <v>109</v>
      </c>
      <c r="BT4" s="14"/>
      <c r="BU4" s="14"/>
      <c r="BV4" s="18" t="s">
        <v>8</v>
      </c>
      <c r="BW4" s="14"/>
      <c r="BX4" s="14"/>
      <c r="BY4" s="14" t="s">
        <v>22</v>
      </c>
      <c r="BZ4" s="14"/>
      <c r="CA4" s="14"/>
      <c r="CB4" s="14" t="s">
        <v>19</v>
      </c>
      <c r="CC4" s="14" t="s">
        <v>109</v>
      </c>
      <c r="CD4" s="14"/>
      <c r="CE4" s="14"/>
      <c r="CF4" s="14"/>
      <c r="CG4" s="10">
        <f t="shared" si="0"/>
        <v>3</v>
      </c>
      <c r="CH4" s="10">
        <f t="shared" si="1"/>
        <v>2</v>
      </c>
      <c r="CI4" s="10">
        <f t="shared" si="2"/>
        <v>0</v>
      </c>
      <c r="CJ4" s="10">
        <f t="shared" si="3"/>
        <v>0</v>
      </c>
      <c r="CK4" s="10">
        <f t="shared" si="4"/>
        <v>0</v>
      </c>
      <c r="CL4" s="10">
        <f t="shared" si="5"/>
        <v>2</v>
      </c>
      <c r="CM4" s="10">
        <f t="shared" si="6"/>
        <v>6</v>
      </c>
      <c r="CN4" s="10">
        <f t="shared" si="7"/>
        <v>0</v>
      </c>
      <c r="CO4" s="10">
        <f t="shared" si="8"/>
        <v>0</v>
      </c>
      <c r="CP4" s="10">
        <f t="shared" si="9"/>
        <v>0</v>
      </c>
      <c r="CQ4" s="10">
        <f t="shared" si="10"/>
        <v>0</v>
      </c>
      <c r="CR4" s="10">
        <f t="shared" si="11"/>
        <v>0</v>
      </c>
      <c r="CS4" s="10">
        <f t="shared" si="12"/>
        <v>5</v>
      </c>
      <c r="CT4" s="10">
        <f t="shared" si="13"/>
        <v>0</v>
      </c>
      <c r="CU4" s="10">
        <f t="shared" si="14"/>
        <v>0</v>
      </c>
      <c r="CV4" s="10">
        <f t="shared" si="15"/>
        <v>1</v>
      </c>
      <c r="CW4" s="10">
        <f t="shared" si="16"/>
        <v>0</v>
      </c>
      <c r="CX4" s="10">
        <f t="shared" si="17"/>
        <v>0</v>
      </c>
      <c r="CY4" s="10">
        <f t="shared" si="18"/>
        <v>0</v>
      </c>
      <c r="CZ4" s="10">
        <f t="shared" si="19"/>
        <v>0</v>
      </c>
      <c r="DA4" s="10">
        <f t="shared" si="20"/>
        <v>0</v>
      </c>
      <c r="DB4" s="10">
        <f t="shared" si="21"/>
        <v>0</v>
      </c>
    </row>
    <row r="5" spans="1:106" ht="15.75" customHeight="1">
      <c r="A5" s="20" t="s">
        <v>34</v>
      </c>
      <c r="B5" s="12" t="s">
        <v>19</v>
      </c>
      <c r="C5" s="4"/>
      <c r="D5" s="13" t="s">
        <v>35</v>
      </c>
      <c r="E5" s="14"/>
      <c r="F5" s="14"/>
      <c r="G5" s="14"/>
      <c r="H5" s="14"/>
      <c r="I5" s="14"/>
      <c r="J5" s="14"/>
      <c r="K5" s="14"/>
      <c r="L5" s="14"/>
      <c r="M5" s="14" t="s">
        <v>109</v>
      </c>
      <c r="N5" s="14"/>
      <c r="O5" s="14"/>
      <c r="P5" s="14"/>
      <c r="Q5" s="14"/>
      <c r="R5" s="14" t="s">
        <v>109</v>
      </c>
      <c r="S5" s="14" t="s">
        <v>31</v>
      </c>
      <c r="T5" s="14"/>
      <c r="U5" s="14"/>
      <c r="V5" s="14"/>
      <c r="W5" s="14"/>
      <c r="X5" s="14" t="s">
        <v>19</v>
      </c>
      <c r="Y5" s="14"/>
      <c r="Z5" s="14"/>
      <c r="AA5" s="14"/>
      <c r="AB5" s="14"/>
      <c r="AC5" s="14"/>
      <c r="AD5" s="14"/>
      <c r="AE5" s="14"/>
      <c r="AF5" s="15"/>
      <c r="AG5" s="17"/>
      <c r="AH5" s="17"/>
      <c r="AI5" s="17"/>
      <c r="AJ5" s="14" t="s">
        <v>19</v>
      </c>
      <c r="AK5" s="16"/>
      <c r="AL5" s="21" t="s">
        <v>93</v>
      </c>
      <c r="AM5" s="14"/>
      <c r="AN5" s="15"/>
      <c r="AO5" s="17"/>
      <c r="AP5" s="17"/>
      <c r="AQ5" s="17"/>
      <c r="AR5" s="16"/>
      <c r="AS5" s="14" t="s">
        <v>31</v>
      </c>
      <c r="AT5" s="14"/>
      <c r="AU5" s="14" t="s">
        <v>109</v>
      </c>
      <c r="AV5" s="14"/>
      <c r="AW5" s="14" t="s">
        <v>93</v>
      </c>
      <c r="AX5" s="14"/>
      <c r="AY5" s="14"/>
      <c r="AZ5" s="14"/>
      <c r="BA5" s="14"/>
      <c r="BB5" s="14"/>
      <c r="BC5" s="14"/>
      <c r="BD5" s="14"/>
      <c r="BE5" s="14" t="s">
        <v>109</v>
      </c>
      <c r="BF5" s="14" t="s">
        <v>19</v>
      </c>
      <c r="BG5" s="14" t="s">
        <v>31</v>
      </c>
      <c r="BH5" s="14"/>
      <c r="BI5" s="14"/>
      <c r="BJ5" s="19" t="s">
        <v>8</v>
      </c>
      <c r="BK5" s="14"/>
      <c r="BL5" s="14"/>
      <c r="BM5" s="14"/>
      <c r="BN5" s="14"/>
      <c r="BO5" s="14"/>
      <c r="BP5" s="14"/>
      <c r="BQ5" s="14" t="s">
        <v>19</v>
      </c>
      <c r="BR5" s="14"/>
      <c r="BS5" s="14"/>
      <c r="BT5" s="14" t="s">
        <v>109</v>
      </c>
      <c r="BU5" s="14"/>
      <c r="BV5" s="18" t="s">
        <v>8</v>
      </c>
      <c r="BW5" s="14"/>
      <c r="BX5" s="14"/>
      <c r="BY5" s="14" t="s">
        <v>22</v>
      </c>
      <c r="BZ5" s="14"/>
      <c r="CA5" s="14"/>
      <c r="CB5" s="14" t="s">
        <v>19</v>
      </c>
      <c r="CC5" s="14"/>
      <c r="CD5" s="14" t="s">
        <v>109</v>
      </c>
      <c r="CE5" s="14"/>
      <c r="CF5" s="14"/>
      <c r="CG5" s="10">
        <f t="shared" si="0"/>
        <v>3</v>
      </c>
      <c r="CH5" s="10">
        <f t="shared" si="1"/>
        <v>2</v>
      </c>
      <c r="CI5" s="10">
        <f t="shared" si="2"/>
        <v>0</v>
      </c>
      <c r="CJ5" s="10">
        <f t="shared" si="3"/>
        <v>0</v>
      </c>
      <c r="CK5" s="10">
        <f t="shared" si="4"/>
        <v>0</v>
      </c>
      <c r="CL5" s="10">
        <f t="shared" si="5"/>
        <v>2</v>
      </c>
      <c r="CM5" s="10">
        <f t="shared" si="6"/>
        <v>6</v>
      </c>
      <c r="CN5" s="10">
        <f t="shared" si="7"/>
        <v>0</v>
      </c>
      <c r="CO5" s="10">
        <f t="shared" si="8"/>
        <v>0</v>
      </c>
      <c r="CP5" s="10">
        <f t="shared" si="9"/>
        <v>0</v>
      </c>
      <c r="CQ5" s="10">
        <f t="shared" si="10"/>
        <v>0</v>
      </c>
      <c r="CR5" s="10">
        <f t="shared" si="11"/>
        <v>0</v>
      </c>
      <c r="CS5" s="10">
        <f t="shared" si="12"/>
        <v>5</v>
      </c>
      <c r="CT5" s="10">
        <f t="shared" si="13"/>
        <v>0</v>
      </c>
      <c r="CU5" s="10">
        <f t="shared" si="14"/>
        <v>0</v>
      </c>
      <c r="CV5" s="10">
        <f t="shared" si="15"/>
        <v>1</v>
      </c>
      <c r="CW5" s="10">
        <f t="shared" si="16"/>
        <v>0</v>
      </c>
      <c r="CX5" s="10">
        <f t="shared" si="17"/>
        <v>0</v>
      </c>
      <c r="CY5" s="10">
        <f t="shared" si="18"/>
        <v>0</v>
      </c>
      <c r="CZ5" s="10">
        <f t="shared" si="19"/>
        <v>0</v>
      </c>
      <c r="DA5" s="10">
        <f t="shared" si="20"/>
        <v>0</v>
      </c>
      <c r="DB5" s="10">
        <f t="shared" si="21"/>
        <v>0</v>
      </c>
    </row>
    <row r="6" spans="1:106" ht="15.75" customHeight="1">
      <c r="A6" s="11" t="s">
        <v>36</v>
      </c>
      <c r="B6" s="12" t="s">
        <v>7</v>
      </c>
      <c r="C6" s="4"/>
      <c r="D6" s="13" t="s">
        <v>37</v>
      </c>
      <c r="E6" s="14"/>
      <c r="F6" s="14"/>
      <c r="G6" s="14"/>
      <c r="H6" s="14"/>
      <c r="I6" s="14"/>
      <c r="J6" s="14"/>
      <c r="K6" s="14"/>
      <c r="L6" s="14"/>
      <c r="M6" s="14" t="s">
        <v>109</v>
      </c>
      <c r="N6" s="14"/>
      <c r="O6" s="14"/>
      <c r="P6" s="14"/>
      <c r="Q6" s="14"/>
      <c r="R6" s="14" t="s">
        <v>109</v>
      </c>
      <c r="S6" s="14" t="s">
        <v>31</v>
      </c>
      <c r="T6" s="14"/>
      <c r="U6" s="14"/>
      <c r="V6" s="14"/>
      <c r="W6" s="14"/>
      <c r="X6" s="14" t="s">
        <v>19</v>
      </c>
      <c r="Y6" s="14"/>
      <c r="Z6" s="14"/>
      <c r="AA6" s="14"/>
      <c r="AB6" s="14"/>
      <c r="AC6" s="14"/>
      <c r="AD6" s="14"/>
      <c r="AE6" s="14"/>
      <c r="AF6" s="15"/>
      <c r="AG6" s="17"/>
      <c r="AH6" s="17"/>
      <c r="AI6" s="17"/>
      <c r="AJ6" s="14" t="s">
        <v>19</v>
      </c>
      <c r="AK6" s="22"/>
      <c r="AL6" s="17"/>
      <c r="AM6" s="14" t="s">
        <v>93</v>
      </c>
      <c r="AN6" s="15"/>
      <c r="AO6" s="17"/>
      <c r="AP6" s="17"/>
      <c r="AQ6" s="17"/>
      <c r="AR6" s="16"/>
      <c r="AS6" s="14" t="s">
        <v>31</v>
      </c>
      <c r="AT6" s="14"/>
      <c r="AU6" s="14" t="s">
        <v>110</v>
      </c>
      <c r="AV6" s="14"/>
      <c r="AW6" s="14"/>
      <c r="AX6" s="14"/>
      <c r="AY6" s="14"/>
      <c r="AZ6" s="14"/>
      <c r="BA6" s="14"/>
      <c r="BB6" s="14"/>
      <c r="BC6" s="14"/>
      <c r="BD6" s="14"/>
      <c r="BE6" s="14" t="s">
        <v>109</v>
      </c>
      <c r="BF6" s="14" t="s">
        <v>19</v>
      </c>
      <c r="BG6" s="14" t="s">
        <v>31</v>
      </c>
      <c r="BH6" s="14"/>
      <c r="BI6" s="14"/>
      <c r="BJ6" s="19" t="s">
        <v>8</v>
      </c>
      <c r="BK6" s="14"/>
      <c r="BL6" s="14"/>
      <c r="BM6" s="14"/>
      <c r="BN6" s="14"/>
      <c r="BO6" s="14"/>
      <c r="BP6" s="14"/>
      <c r="BQ6" s="14" t="s">
        <v>19</v>
      </c>
      <c r="BR6" s="14"/>
      <c r="BS6" s="14"/>
      <c r="BT6" s="14" t="s">
        <v>109</v>
      </c>
      <c r="BU6" s="14"/>
      <c r="BV6" s="18" t="s">
        <v>8</v>
      </c>
      <c r="BW6" s="14"/>
      <c r="BX6" s="14"/>
      <c r="BY6" s="14" t="s">
        <v>22</v>
      </c>
      <c r="BZ6" s="14"/>
      <c r="CA6" s="14"/>
      <c r="CB6" s="14" t="s">
        <v>19</v>
      </c>
      <c r="CC6" s="14"/>
      <c r="CD6" s="14" t="s">
        <v>109</v>
      </c>
      <c r="CE6" s="14"/>
      <c r="CF6" s="14"/>
      <c r="CG6" s="10">
        <f t="shared" si="0"/>
        <v>3</v>
      </c>
      <c r="CH6" s="10">
        <f t="shared" si="1"/>
        <v>2</v>
      </c>
      <c r="CI6" s="10">
        <f t="shared" si="2"/>
        <v>0</v>
      </c>
      <c r="CJ6" s="10">
        <f t="shared" si="3"/>
        <v>0</v>
      </c>
      <c r="CK6" s="10">
        <f t="shared" si="4"/>
        <v>0</v>
      </c>
      <c r="CL6" s="10">
        <f t="shared" si="5"/>
        <v>1</v>
      </c>
      <c r="CM6" s="10">
        <f t="shared" si="6"/>
        <v>5</v>
      </c>
      <c r="CN6" s="10">
        <f t="shared" si="7"/>
        <v>0</v>
      </c>
      <c r="CO6" s="10">
        <f t="shared" si="8"/>
        <v>0</v>
      </c>
      <c r="CP6" s="10">
        <f t="shared" si="9"/>
        <v>0</v>
      </c>
      <c r="CQ6" s="10">
        <f t="shared" si="10"/>
        <v>0</v>
      </c>
      <c r="CR6" s="10">
        <f t="shared" si="11"/>
        <v>0</v>
      </c>
      <c r="CS6" s="10">
        <f t="shared" si="12"/>
        <v>5</v>
      </c>
      <c r="CT6" s="10">
        <f t="shared" si="13"/>
        <v>0</v>
      </c>
      <c r="CU6" s="10">
        <f t="shared" si="14"/>
        <v>0</v>
      </c>
      <c r="CV6" s="10">
        <f t="shared" si="15"/>
        <v>1</v>
      </c>
      <c r="CW6" s="10">
        <f t="shared" si="16"/>
        <v>0</v>
      </c>
      <c r="CX6" s="10">
        <f t="shared" si="17"/>
        <v>0</v>
      </c>
      <c r="CY6" s="10">
        <f t="shared" si="18"/>
        <v>0</v>
      </c>
      <c r="CZ6" s="10">
        <f t="shared" si="19"/>
        <v>0</v>
      </c>
      <c r="DA6" s="10">
        <f t="shared" si="20"/>
        <v>0</v>
      </c>
      <c r="DB6" s="10">
        <f t="shared" si="21"/>
        <v>0</v>
      </c>
    </row>
    <row r="7" spans="1:106" ht="15.75" customHeight="1">
      <c r="A7" s="23" t="s">
        <v>38</v>
      </c>
      <c r="B7" s="24" t="s">
        <v>9</v>
      </c>
      <c r="C7" s="4"/>
      <c r="D7" s="13" t="s">
        <v>39</v>
      </c>
      <c r="E7" s="14"/>
      <c r="F7" s="14"/>
      <c r="G7" s="14"/>
      <c r="H7" s="14"/>
      <c r="I7" s="14"/>
      <c r="J7" s="14"/>
      <c r="K7" s="14"/>
      <c r="L7" s="14"/>
      <c r="M7" s="14" t="s">
        <v>109</v>
      </c>
      <c r="N7" s="14"/>
      <c r="O7" s="14"/>
      <c r="P7" s="14"/>
      <c r="Q7" s="14"/>
      <c r="R7" s="14" t="s">
        <v>109</v>
      </c>
      <c r="S7" s="14" t="s">
        <v>31</v>
      </c>
      <c r="T7" s="14"/>
      <c r="U7" s="14"/>
      <c r="V7" s="14"/>
      <c r="W7" s="14"/>
      <c r="X7" s="14" t="s">
        <v>19</v>
      </c>
      <c r="Y7" s="14"/>
      <c r="Z7" s="14"/>
      <c r="AA7" s="14"/>
      <c r="AB7" s="14"/>
      <c r="AC7" s="14"/>
      <c r="AD7" s="14"/>
      <c r="AE7" s="14"/>
      <c r="AF7" s="15"/>
      <c r="AG7" s="17"/>
      <c r="AH7" s="17"/>
      <c r="AI7" s="17"/>
      <c r="AJ7" s="14" t="s">
        <v>19</v>
      </c>
      <c r="AK7" s="22"/>
      <c r="AL7" s="17" t="s">
        <v>93</v>
      </c>
      <c r="AM7" s="14"/>
      <c r="AN7" s="15"/>
      <c r="AO7" s="17"/>
      <c r="AP7" s="17"/>
      <c r="AQ7" s="17"/>
      <c r="AR7" s="16"/>
      <c r="AS7" s="14" t="s">
        <v>31</v>
      </c>
      <c r="AT7" s="14"/>
      <c r="AU7" s="14" t="s">
        <v>109</v>
      </c>
      <c r="AV7" s="14"/>
      <c r="AW7" s="14"/>
      <c r="AX7" s="14"/>
      <c r="AY7" s="14"/>
      <c r="AZ7" s="14"/>
      <c r="BA7" s="14" t="s">
        <v>93</v>
      </c>
      <c r="BB7" s="14"/>
      <c r="BC7" s="14"/>
      <c r="BD7" s="14"/>
      <c r="BE7" s="14" t="s">
        <v>109</v>
      </c>
      <c r="BF7" s="14" t="s">
        <v>19</v>
      </c>
      <c r="BG7" s="14" t="s">
        <v>31</v>
      </c>
      <c r="BH7" s="14"/>
      <c r="BI7" s="14"/>
      <c r="BJ7" s="19" t="s">
        <v>8</v>
      </c>
      <c r="BK7" s="14"/>
      <c r="BL7" s="14"/>
      <c r="BM7" s="14"/>
      <c r="BN7" s="14"/>
      <c r="BO7" s="14"/>
      <c r="BP7" s="14"/>
      <c r="BQ7" s="14" t="s">
        <v>19</v>
      </c>
      <c r="BR7" s="14"/>
      <c r="BS7" s="14"/>
      <c r="BT7" s="14" t="s">
        <v>109</v>
      </c>
      <c r="BU7" s="14"/>
      <c r="BV7" s="18" t="s">
        <v>8</v>
      </c>
      <c r="BW7" s="14"/>
      <c r="BX7" s="14"/>
      <c r="BY7" s="14" t="s">
        <v>22</v>
      </c>
      <c r="BZ7" s="14"/>
      <c r="CA7" s="14"/>
      <c r="CB7" s="14" t="s">
        <v>19</v>
      </c>
      <c r="CC7" s="14"/>
      <c r="CD7" s="14" t="s">
        <v>109</v>
      </c>
      <c r="CE7" s="14"/>
      <c r="CF7" s="14"/>
      <c r="CG7" s="10">
        <f t="shared" si="0"/>
        <v>3</v>
      </c>
      <c r="CH7" s="10">
        <f t="shared" si="1"/>
        <v>2</v>
      </c>
      <c r="CI7" s="10">
        <f t="shared" si="2"/>
        <v>0</v>
      </c>
      <c r="CJ7" s="10">
        <f t="shared" si="3"/>
        <v>0</v>
      </c>
      <c r="CK7" s="10">
        <f t="shared" si="4"/>
        <v>0</v>
      </c>
      <c r="CL7" s="10">
        <f t="shared" si="5"/>
        <v>2</v>
      </c>
      <c r="CM7" s="10">
        <f t="shared" si="6"/>
        <v>6</v>
      </c>
      <c r="CN7" s="10">
        <f t="shared" si="7"/>
        <v>0</v>
      </c>
      <c r="CO7" s="10">
        <f t="shared" si="8"/>
        <v>0</v>
      </c>
      <c r="CP7" s="10">
        <f t="shared" si="9"/>
        <v>0</v>
      </c>
      <c r="CQ7" s="10">
        <f t="shared" si="10"/>
        <v>0</v>
      </c>
      <c r="CR7" s="10">
        <f t="shared" si="11"/>
        <v>0</v>
      </c>
      <c r="CS7" s="10">
        <f t="shared" si="12"/>
        <v>5</v>
      </c>
      <c r="CT7" s="10">
        <f t="shared" si="13"/>
        <v>0</v>
      </c>
      <c r="CU7" s="10">
        <f t="shared" si="14"/>
        <v>0</v>
      </c>
      <c r="CV7" s="10">
        <f t="shared" si="15"/>
        <v>1</v>
      </c>
      <c r="CW7" s="10">
        <f t="shared" si="16"/>
        <v>0</v>
      </c>
      <c r="CX7" s="10">
        <f t="shared" si="17"/>
        <v>0</v>
      </c>
      <c r="CY7" s="10">
        <f t="shared" si="18"/>
        <v>0</v>
      </c>
      <c r="CZ7" s="10">
        <f t="shared" si="19"/>
        <v>0</v>
      </c>
      <c r="DA7" s="10">
        <f t="shared" si="20"/>
        <v>0</v>
      </c>
      <c r="DB7" s="10">
        <f t="shared" si="21"/>
        <v>0</v>
      </c>
    </row>
    <row r="8" spans="1:106" ht="15.75" customHeight="1">
      <c r="A8" s="11" t="s">
        <v>40</v>
      </c>
      <c r="B8" s="12" t="s">
        <v>10</v>
      </c>
      <c r="C8" s="4"/>
      <c r="D8" s="13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 t="s">
        <v>109</v>
      </c>
      <c r="O8" s="14"/>
      <c r="P8" s="14"/>
      <c r="Q8" s="14"/>
      <c r="R8" s="14"/>
      <c r="S8" s="14" t="s">
        <v>111</v>
      </c>
      <c r="T8" s="14"/>
      <c r="U8" s="14"/>
      <c r="V8" s="14"/>
      <c r="W8" s="14"/>
      <c r="X8" s="14" t="s">
        <v>19</v>
      </c>
      <c r="Y8" s="14"/>
      <c r="Z8" s="14"/>
      <c r="AA8" s="14"/>
      <c r="AB8" s="14"/>
      <c r="AC8" s="14"/>
      <c r="AD8" s="14"/>
      <c r="AE8" s="14" t="s">
        <v>109</v>
      </c>
      <c r="AF8" s="15"/>
      <c r="AG8" s="17"/>
      <c r="AH8" s="17"/>
      <c r="AI8" s="17" t="s">
        <v>93</v>
      </c>
      <c r="AJ8" s="14" t="s">
        <v>19</v>
      </c>
      <c r="AK8" s="22"/>
      <c r="AL8" s="17"/>
      <c r="AM8" s="14"/>
      <c r="AN8" s="15"/>
      <c r="AO8" s="17" t="s">
        <v>109</v>
      </c>
      <c r="AP8" s="17"/>
      <c r="AQ8" s="17"/>
      <c r="AR8" s="16"/>
      <c r="AS8" s="14" t="s">
        <v>31</v>
      </c>
      <c r="AT8" s="14"/>
      <c r="AU8" s="14"/>
      <c r="AV8" s="14"/>
      <c r="AW8" s="14" t="s">
        <v>93</v>
      </c>
      <c r="AX8" s="14"/>
      <c r="AY8" s="14"/>
      <c r="AZ8" s="14"/>
      <c r="BA8" s="14"/>
      <c r="BB8" s="14"/>
      <c r="BC8" s="14"/>
      <c r="BD8" s="14"/>
      <c r="BE8" s="14"/>
      <c r="BF8" s="14" t="s">
        <v>19</v>
      </c>
      <c r="BG8" s="14" t="s">
        <v>31</v>
      </c>
      <c r="BH8" s="14"/>
      <c r="BI8" s="14"/>
      <c r="BJ8" s="19" t="s">
        <v>8</v>
      </c>
      <c r="BK8" s="14"/>
      <c r="BL8" s="14"/>
      <c r="BM8" s="14"/>
      <c r="BN8" s="14"/>
      <c r="BO8" s="14"/>
      <c r="BP8" s="14"/>
      <c r="BQ8" s="14" t="s">
        <v>19</v>
      </c>
      <c r="BR8" s="14"/>
      <c r="BS8" s="14"/>
      <c r="BT8" s="14"/>
      <c r="BU8" s="14" t="s">
        <v>109</v>
      </c>
      <c r="BV8" s="18" t="s">
        <v>8</v>
      </c>
      <c r="BW8" s="14"/>
      <c r="BX8" s="14"/>
      <c r="BY8" s="14" t="s">
        <v>22</v>
      </c>
      <c r="BZ8" s="14"/>
      <c r="CA8" s="14"/>
      <c r="CB8" s="14" t="s">
        <v>19</v>
      </c>
      <c r="CC8" s="14"/>
      <c r="CD8" s="14"/>
      <c r="CE8" s="14" t="s">
        <v>109</v>
      </c>
      <c r="CF8" s="14"/>
      <c r="CG8" s="10">
        <f t="shared" si="0"/>
        <v>2</v>
      </c>
      <c r="CH8" s="10">
        <f t="shared" si="1"/>
        <v>2</v>
      </c>
      <c r="CI8" s="10">
        <f t="shared" si="2"/>
        <v>0</v>
      </c>
      <c r="CJ8" s="10">
        <f t="shared" si="3"/>
        <v>0</v>
      </c>
      <c r="CK8" s="10">
        <f t="shared" si="4"/>
        <v>0</v>
      </c>
      <c r="CL8" s="10">
        <f t="shared" si="5"/>
        <v>2</v>
      </c>
      <c r="CM8" s="10">
        <f t="shared" si="6"/>
        <v>5</v>
      </c>
      <c r="CN8" s="10">
        <f t="shared" si="7"/>
        <v>0</v>
      </c>
      <c r="CO8" s="10">
        <f t="shared" si="8"/>
        <v>0</v>
      </c>
      <c r="CP8" s="10">
        <f t="shared" si="9"/>
        <v>0</v>
      </c>
      <c r="CQ8" s="10">
        <f t="shared" si="10"/>
        <v>0</v>
      </c>
      <c r="CR8" s="10">
        <f t="shared" si="11"/>
        <v>0</v>
      </c>
      <c r="CS8" s="10">
        <f t="shared" si="12"/>
        <v>5</v>
      </c>
      <c r="CT8" s="10">
        <f t="shared" si="13"/>
        <v>0</v>
      </c>
      <c r="CU8" s="10">
        <f t="shared" si="14"/>
        <v>0</v>
      </c>
      <c r="CV8" s="10">
        <f t="shared" si="15"/>
        <v>1</v>
      </c>
      <c r="CW8" s="10">
        <f t="shared" si="16"/>
        <v>0</v>
      </c>
      <c r="CX8" s="10">
        <f t="shared" si="17"/>
        <v>0</v>
      </c>
      <c r="CY8" s="10">
        <f t="shared" si="18"/>
        <v>0</v>
      </c>
      <c r="CZ8" s="10">
        <f t="shared" si="19"/>
        <v>0</v>
      </c>
      <c r="DA8" s="10">
        <f t="shared" si="20"/>
        <v>0</v>
      </c>
      <c r="DB8" s="10">
        <f t="shared" si="21"/>
        <v>0</v>
      </c>
    </row>
    <row r="9" spans="1:106" ht="15.75" customHeight="1">
      <c r="A9" s="11" t="s">
        <v>42</v>
      </c>
      <c r="B9" s="12" t="s">
        <v>14</v>
      </c>
      <c r="C9" s="4"/>
      <c r="D9" s="13" t="s">
        <v>43</v>
      </c>
      <c r="E9" s="14"/>
      <c r="F9" s="14"/>
      <c r="G9" s="14"/>
      <c r="H9" s="14"/>
      <c r="I9" s="14"/>
      <c r="J9" s="14"/>
      <c r="K9" s="14"/>
      <c r="L9" s="14"/>
      <c r="M9" s="14" t="s">
        <v>109</v>
      </c>
      <c r="N9" s="14"/>
      <c r="O9" s="14"/>
      <c r="P9" s="14"/>
      <c r="Q9" s="14"/>
      <c r="R9" s="14" t="s">
        <v>109</v>
      </c>
      <c r="S9" s="14" t="s">
        <v>31</v>
      </c>
      <c r="T9" s="14"/>
      <c r="U9" s="14"/>
      <c r="V9" s="14"/>
      <c r="W9" s="14"/>
      <c r="X9" s="14" t="s">
        <v>19</v>
      </c>
      <c r="Y9" s="14"/>
      <c r="Z9" s="14"/>
      <c r="AA9" s="14"/>
      <c r="AB9" s="14"/>
      <c r="AC9" s="14"/>
      <c r="AD9" s="14"/>
      <c r="AE9" s="14"/>
      <c r="AF9" s="15"/>
      <c r="AG9" s="17"/>
      <c r="AH9" s="17"/>
      <c r="AI9" s="17"/>
      <c r="AJ9" s="14" t="s">
        <v>19</v>
      </c>
      <c r="AK9" s="22" t="s">
        <v>93</v>
      </c>
      <c r="AL9" s="17"/>
      <c r="AM9" s="14"/>
      <c r="AN9" s="15"/>
      <c r="AO9" s="17"/>
      <c r="AP9" s="17"/>
      <c r="AQ9" s="17"/>
      <c r="AR9" s="16"/>
      <c r="AS9" s="14" t="s">
        <v>31</v>
      </c>
      <c r="AT9" s="14"/>
      <c r="AU9" s="14" t="s">
        <v>109</v>
      </c>
      <c r="AV9" s="14"/>
      <c r="AW9" s="14"/>
      <c r="AX9" s="14"/>
      <c r="AY9" s="14" t="s">
        <v>93</v>
      </c>
      <c r="AZ9" s="14"/>
      <c r="BA9" s="14"/>
      <c r="BB9" s="14"/>
      <c r="BC9" s="14"/>
      <c r="BD9" s="14"/>
      <c r="BE9" s="14" t="s">
        <v>109</v>
      </c>
      <c r="BF9" s="14" t="s">
        <v>19</v>
      </c>
      <c r="BG9" s="14" t="s">
        <v>31</v>
      </c>
      <c r="BH9" s="14"/>
      <c r="BI9" s="14"/>
      <c r="BJ9" s="19" t="s">
        <v>8</v>
      </c>
      <c r="BK9" s="14"/>
      <c r="BL9" s="14"/>
      <c r="BM9" s="14"/>
      <c r="BN9" s="14"/>
      <c r="BO9" s="14"/>
      <c r="BP9" s="14"/>
      <c r="BQ9" s="14" t="s">
        <v>19</v>
      </c>
      <c r="BR9" s="14"/>
      <c r="BS9" s="14"/>
      <c r="BT9" s="14" t="s">
        <v>109</v>
      </c>
      <c r="BU9" s="14"/>
      <c r="BV9" s="18" t="s">
        <v>8</v>
      </c>
      <c r="BW9" s="14"/>
      <c r="BX9" s="14"/>
      <c r="BY9" s="14" t="s">
        <v>22</v>
      </c>
      <c r="BZ9" s="14"/>
      <c r="CA9" s="14"/>
      <c r="CB9" s="14" t="s">
        <v>19</v>
      </c>
      <c r="CC9" s="14"/>
      <c r="CD9" s="14" t="s">
        <v>109</v>
      </c>
      <c r="CE9" s="14"/>
      <c r="CF9" s="14"/>
      <c r="CG9" s="10">
        <f t="shared" si="0"/>
        <v>3</v>
      </c>
      <c r="CH9" s="10">
        <f t="shared" si="1"/>
        <v>2</v>
      </c>
      <c r="CI9" s="10">
        <f t="shared" si="2"/>
        <v>0</v>
      </c>
      <c r="CJ9" s="10">
        <f t="shared" si="3"/>
        <v>0</v>
      </c>
      <c r="CK9" s="10">
        <f t="shared" si="4"/>
        <v>0</v>
      </c>
      <c r="CL9" s="10">
        <f t="shared" si="5"/>
        <v>2</v>
      </c>
      <c r="CM9" s="10">
        <f t="shared" si="6"/>
        <v>6</v>
      </c>
      <c r="CN9" s="10">
        <f t="shared" si="7"/>
        <v>0</v>
      </c>
      <c r="CO9" s="10">
        <f t="shared" si="8"/>
        <v>0</v>
      </c>
      <c r="CP9" s="10">
        <f t="shared" si="9"/>
        <v>0</v>
      </c>
      <c r="CQ9" s="10">
        <f t="shared" si="10"/>
        <v>0</v>
      </c>
      <c r="CR9" s="10">
        <f t="shared" si="11"/>
        <v>0</v>
      </c>
      <c r="CS9" s="10">
        <f t="shared" si="12"/>
        <v>5</v>
      </c>
      <c r="CT9" s="10">
        <f t="shared" si="13"/>
        <v>0</v>
      </c>
      <c r="CU9" s="10">
        <f t="shared" si="14"/>
        <v>0</v>
      </c>
      <c r="CV9" s="10">
        <f t="shared" si="15"/>
        <v>1</v>
      </c>
      <c r="CW9" s="10">
        <f t="shared" si="16"/>
        <v>0</v>
      </c>
      <c r="CX9" s="10">
        <f t="shared" si="17"/>
        <v>0</v>
      </c>
      <c r="CY9" s="10">
        <f t="shared" si="18"/>
        <v>0</v>
      </c>
      <c r="CZ9" s="10">
        <f t="shared" si="19"/>
        <v>0</v>
      </c>
      <c r="DA9" s="10">
        <f t="shared" si="20"/>
        <v>0</v>
      </c>
      <c r="DB9" s="10">
        <f t="shared" si="21"/>
        <v>0</v>
      </c>
    </row>
    <row r="10" spans="1:106" ht="15.75" customHeight="1">
      <c r="A10" s="11" t="s">
        <v>44</v>
      </c>
      <c r="B10" s="12" t="s">
        <v>15</v>
      </c>
      <c r="C10" s="4"/>
      <c r="D10" s="13" t="s">
        <v>45</v>
      </c>
      <c r="E10" s="14"/>
      <c r="F10" s="14"/>
      <c r="G10" s="14"/>
      <c r="H10" s="14"/>
      <c r="I10" s="14"/>
      <c r="J10" s="14"/>
      <c r="K10" s="14"/>
      <c r="L10" s="14" t="s">
        <v>109</v>
      </c>
      <c r="M10" s="14"/>
      <c r="N10" s="14"/>
      <c r="O10" s="14"/>
      <c r="P10" s="14"/>
      <c r="Q10" s="14" t="s">
        <v>109</v>
      </c>
      <c r="R10" s="14"/>
      <c r="S10" s="14" t="s">
        <v>31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  <c r="AG10" s="25"/>
      <c r="AH10" s="25"/>
      <c r="AI10" s="25"/>
      <c r="AJ10" s="25"/>
      <c r="AK10" s="26" t="s">
        <v>93</v>
      </c>
      <c r="AL10" s="27"/>
      <c r="AM10" s="14"/>
      <c r="AN10" s="15"/>
      <c r="AO10" s="17"/>
      <c r="AP10" s="17"/>
      <c r="AQ10" s="17"/>
      <c r="AR10" s="16"/>
      <c r="AS10" s="14" t="s">
        <v>31</v>
      </c>
      <c r="AT10" s="14" t="s">
        <v>109</v>
      </c>
      <c r="AU10" s="14"/>
      <c r="AV10" s="14"/>
      <c r="AW10" s="14"/>
      <c r="AX10" s="14"/>
      <c r="AY10" s="14" t="s">
        <v>93</v>
      </c>
      <c r="AZ10" s="14"/>
      <c r="BA10" s="14"/>
      <c r="BB10" s="14"/>
      <c r="BC10" s="14"/>
      <c r="BD10" s="14" t="s">
        <v>109</v>
      </c>
      <c r="BE10" s="14"/>
      <c r="BF10" s="14" t="s">
        <v>19</v>
      </c>
      <c r="BG10" s="14" t="s">
        <v>31</v>
      </c>
      <c r="BH10" s="14"/>
      <c r="BI10" s="14"/>
      <c r="BJ10" s="19" t="s">
        <v>8</v>
      </c>
      <c r="BK10" s="14"/>
      <c r="BL10" s="14"/>
      <c r="BM10" s="14"/>
      <c r="BN10" s="14"/>
      <c r="BO10" s="14"/>
      <c r="BP10" s="14"/>
      <c r="BQ10" s="14" t="s">
        <v>19</v>
      </c>
      <c r="BR10" s="14"/>
      <c r="BS10" s="14" t="s">
        <v>109</v>
      </c>
      <c r="BT10" s="14"/>
      <c r="BU10" s="14"/>
      <c r="BV10" s="18" t="s">
        <v>8</v>
      </c>
      <c r="BW10" s="14"/>
      <c r="BX10" s="14"/>
      <c r="BY10" s="14" t="s">
        <v>22</v>
      </c>
      <c r="BZ10" s="14"/>
      <c r="CA10" s="14"/>
      <c r="CB10" s="14" t="s">
        <v>19</v>
      </c>
      <c r="CC10" s="14" t="s">
        <v>109</v>
      </c>
      <c r="CD10" s="14"/>
      <c r="CE10" s="14"/>
      <c r="CF10" s="14"/>
      <c r="CG10" s="10">
        <f t="shared" si="0"/>
        <v>3</v>
      </c>
      <c r="CH10" s="10">
        <f t="shared" si="1"/>
        <v>2</v>
      </c>
      <c r="CI10" s="10">
        <f t="shared" si="2"/>
        <v>0</v>
      </c>
      <c r="CJ10" s="10">
        <f t="shared" si="3"/>
        <v>0</v>
      </c>
      <c r="CK10" s="10">
        <f t="shared" si="4"/>
        <v>0</v>
      </c>
      <c r="CL10" s="10">
        <f t="shared" si="5"/>
        <v>2</v>
      </c>
      <c r="CM10" s="10">
        <f t="shared" si="6"/>
        <v>6</v>
      </c>
      <c r="CN10" s="10">
        <f t="shared" si="7"/>
        <v>0</v>
      </c>
      <c r="CO10" s="10">
        <f t="shared" si="8"/>
        <v>0</v>
      </c>
      <c r="CP10" s="10">
        <f t="shared" si="9"/>
        <v>0</v>
      </c>
      <c r="CQ10" s="10">
        <f t="shared" si="10"/>
        <v>0</v>
      </c>
      <c r="CR10" s="10">
        <f t="shared" si="11"/>
        <v>0</v>
      </c>
      <c r="CS10" s="10">
        <f t="shared" si="12"/>
        <v>3</v>
      </c>
      <c r="CT10" s="10">
        <f t="shared" si="13"/>
        <v>0</v>
      </c>
      <c r="CU10" s="10">
        <f t="shared" si="14"/>
        <v>0</v>
      </c>
      <c r="CV10" s="10">
        <f t="shared" si="15"/>
        <v>1</v>
      </c>
      <c r="CW10" s="10">
        <f t="shared" si="16"/>
        <v>0</v>
      </c>
      <c r="CX10" s="10">
        <f t="shared" si="17"/>
        <v>0</v>
      </c>
      <c r="CY10" s="10">
        <f t="shared" si="18"/>
        <v>0</v>
      </c>
      <c r="CZ10" s="10">
        <f t="shared" si="19"/>
        <v>0</v>
      </c>
      <c r="DA10" s="10">
        <f t="shared" si="20"/>
        <v>0</v>
      </c>
      <c r="DB10" s="10">
        <f t="shared" si="21"/>
        <v>0</v>
      </c>
    </row>
    <row r="11" spans="1:106" ht="15.75" customHeight="1">
      <c r="A11" s="11"/>
      <c r="B11" s="12"/>
      <c r="C11" s="4"/>
      <c r="D11" s="13" t="s">
        <v>46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 t="s">
        <v>31</v>
      </c>
      <c r="S11" s="14"/>
      <c r="T11" s="14"/>
      <c r="U11" s="14"/>
      <c r="V11" s="14"/>
      <c r="W11" s="14"/>
      <c r="X11" s="14"/>
      <c r="Y11" s="14"/>
      <c r="Z11" s="14"/>
      <c r="AA11" s="14" t="s">
        <v>109</v>
      </c>
      <c r="AB11" s="14"/>
      <c r="AC11" s="14" t="s">
        <v>19</v>
      </c>
      <c r="AD11" s="14"/>
      <c r="AE11" s="14" t="s">
        <v>31</v>
      </c>
      <c r="AF11" s="15" t="s">
        <v>110</v>
      </c>
      <c r="AG11" s="17"/>
      <c r="AH11" s="17"/>
      <c r="AI11" s="17"/>
      <c r="AJ11" s="14" t="s">
        <v>19</v>
      </c>
      <c r="AK11" s="14"/>
      <c r="AL11" s="14"/>
      <c r="AM11" s="14"/>
      <c r="AN11" s="15"/>
      <c r="AO11" s="14" t="s">
        <v>94</v>
      </c>
      <c r="AP11" s="17"/>
      <c r="AQ11" s="17"/>
      <c r="AR11" s="22"/>
      <c r="AS11" s="14"/>
      <c r="AT11" s="14" t="s">
        <v>110</v>
      </c>
      <c r="AU11" s="14"/>
      <c r="AV11" s="14"/>
      <c r="AW11" s="14" t="s">
        <v>31</v>
      </c>
      <c r="AX11" s="14" t="s">
        <v>93</v>
      </c>
      <c r="AY11" s="14" t="s">
        <v>109</v>
      </c>
      <c r="AZ11" s="14" t="s">
        <v>8</v>
      </c>
      <c r="BA11" s="14"/>
      <c r="BB11" s="14"/>
      <c r="BC11" s="14"/>
      <c r="BD11" s="14"/>
      <c r="BE11" s="14"/>
      <c r="BF11" s="14"/>
      <c r="BG11" s="14"/>
      <c r="BH11" s="14" t="s">
        <v>19</v>
      </c>
      <c r="BI11" s="14"/>
      <c r="BJ11" s="14" t="s">
        <v>31</v>
      </c>
      <c r="BK11" s="14"/>
      <c r="BL11" s="14"/>
      <c r="BM11" s="14"/>
      <c r="BN11" s="14"/>
      <c r="BO11" s="14"/>
      <c r="BP11" s="14"/>
      <c r="BQ11" s="14"/>
      <c r="BR11" s="14" t="s">
        <v>19</v>
      </c>
      <c r="BS11" s="14" t="s">
        <v>93</v>
      </c>
      <c r="BT11" s="14"/>
      <c r="BU11" s="14"/>
      <c r="BV11" s="28" t="s">
        <v>8</v>
      </c>
      <c r="BW11" s="14"/>
      <c r="BX11" s="14" t="s">
        <v>19</v>
      </c>
      <c r="BY11" s="14" t="s">
        <v>31</v>
      </c>
      <c r="BZ11" s="14"/>
      <c r="CA11" s="14"/>
      <c r="CB11" s="14"/>
      <c r="CC11" s="14"/>
      <c r="CD11" s="14"/>
      <c r="CE11" s="14" t="s">
        <v>19</v>
      </c>
      <c r="CF11" s="14"/>
      <c r="CG11" s="10">
        <f t="shared" si="0"/>
        <v>5</v>
      </c>
      <c r="CH11" s="10">
        <f t="shared" si="1"/>
        <v>2</v>
      </c>
      <c r="CI11" s="10">
        <f t="shared" si="2"/>
        <v>0</v>
      </c>
      <c r="CJ11" s="10">
        <f t="shared" si="3"/>
        <v>0</v>
      </c>
      <c r="CK11" s="10">
        <f t="shared" si="4"/>
        <v>0</v>
      </c>
      <c r="CL11" s="10">
        <f t="shared" si="5"/>
        <v>2</v>
      </c>
      <c r="CM11" s="10">
        <f t="shared" si="6"/>
        <v>2</v>
      </c>
      <c r="CN11" s="10">
        <f t="shared" si="7"/>
        <v>0</v>
      </c>
      <c r="CO11" s="10">
        <f t="shared" si="8"/>
        <v>0</v>
      </c>
      <c r="CP11" s="10">
        <f t="shared" si="9"/>
        <v>0</v>
      </c>
      <c r="CQ11" s="10">
        <f t="shared" si="10"/>
        <v>0</v>
      </c>
      <c r="CR11" s="10">
        <f t="shared" si="11"/>
        <v>0</v>
      </c>
      <c r="CS11" s="10">
        <f t="shared" si="12"/>
        <v>6</v>
      </c>
      <c r="CT11" s="10">
        <f t="shared" si="13"/>
        <v>0</v>
      </c>
      <c r="CU11" s="10">
        <f t="shared" si="14"/>
        <v>0</v>
      </c>
      <c r="CV11" s="10">
        <f t="shared" si="15"/>
        <v>0</v>
      </c>
      <c r="CW11" s="10">
        <f t="shared" si="16"/>
        <v>0</v>
      </c>
      <c r="CX11" s="10">
        <f t="shared" si="17"/>
        <v>0</v>
      </c>
      <c r="CY11" s="10">
        <f t="shared" si="18"/>
        <v>0</v>
      </c>
      <c r="CZ11" s="10">
        <f t="shared" si="19"/>
        <v>0</v>
      </c>
      <c r="DA11" s="10">
        <f t="shared" si="20"/>
        <v>0</v>
      </c>
      <c r="DB11" s="10">
        <f t="shared" si="21"/>
        <v>0</v>
      </c>
    </row>
    <row r="12" spans="1:106" ht="15.75" customHeight="1">
      <c r="A12" s="11"/>
      <c r="B12" s="12"/>
      <c r="C12" s="4"/>
      <c r="D12" s="13" t="s">
        <v>47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 t="s">
        <v>31</v>
      </c>
      <c r="S12" s="14"/>
      <c r="T12" s="14"/>
      <c r="U12" s="14"/>
      <c r="V12" s="14"/>
      <c r="W12" s="14"/>
      <c r="X12" s="14"/>
      <c r="Y12" s="14"/>
      <c r="Z12" s="14" t="s">
        <v>109</v>
      </c>
      <c r="AA12" s="14"/>
      <c r="AB12" s="14"/>
      <c r="AC12" s="14" t="s">
        <v>19</v>
      </c>
      <c r="AD12" s="14"/>
      <c r="AE12" s="14" t="s">
        <v>111</v>
      </c>
      <c r="AF12" s="15"/>
      <c r="AG12" s="17"/>
      <c r="AH12" s="17"/>
      <c r="AI12" s="17"/>
      <c r="AJ12" s="14" t="s">
        <v>19</v>
      </c>
      <c r="AK12" s="14"/>
      <c r="AL12" s="14" t="s">
        <v>93</v>
      </c>
      <c r="AM12" s="14"/>
      <c r="AN12" s="15"/>
      <c r="AO12" s="14" t="s">
        <v>8</v>
      </c>
      <c r="AP12" s="17"/>
      <c r="AQ12" s="17" t="s">
        <v>93</v>
      </c>
      <c r="AR12" s="22"/>
      <c r="AS12" s="14"/>
      <c r="AT12" s="14"/>
      <c r="AU12" s="14" t="s">
        <v>93</v>
      </c>
      <c r="AV12" s="14"/>
      <c r="AW12" s="14" t="s">
        <v>31</v>
      </c>
      <c r="AX12" s="14" t="s">
        <v>109</v>
      </c>
      <c r="AY12" s="14"/>
      <c r="AZ12" s="14" t="s">
        <v>8</v>
      </c>
      <c r="BA12" s="14"/>
      <c r="BB12" s="14"/>
      <c r="BC12" s="14" t="s">
        <v>109</v>
      </c>
      <c r="BD12" s="14"/>
      <c r="BE12" s="14"/>
      <c r="BF12" s="14"/>
      <c r="BG12" s="14"/>
      <c r="BH12" s="14" t="s">
        <v>19</v>
      </c>
      <c r="BI12" s="14"/>
      <c r="BJ12" s="14" t="s">
        <v>31</v>
      </c>
      <c r="BK12" s="14"/>
      <c r="BL12" s="14"/>
      <c r="BM12" s="14"/>
      <c r="BN12" s="14"/>
      <c r="BO12" s="14"/>
      <c r="BP12" s="14"/>
      <c r="BQ12" s="14"/>
      <c r="BR12" s="14" t="s">
        <v>19</v>
      </c>
      <c r="BS12" s="14" t="s">
        <v>93</v>
      </c>
      <c r="BT12" s="14"/>
      <c r="BU12" s="14"/>
      <c r="BV12" s="28" t="s">
        <v>8</v>
      </c>
      <c r="BW12" s="14"/>
      <c r="BX12" s="14" t="s">
        <v>19</v>
      </c>
      <c r="BY12" s="14" t="s">
        <v>95</v>
      </c>
      <c r="BZ12" s="14"/>
      <c r="CA12" s="14"/>
      <c r="CB12" s="14"/>
      <c r="CC12" s="14"/>
      <c r="CD12" s="14"/>
      <c r="CE12" s="14" t="s">
        <v>19</v>
      </c>
      <c r="CF12" s="14"/>
      <c r="CG12" s="10">
        <f t="shared" si="0"/>
        <v>3</v>
      </c>
      <c r="CH12" s="10">
        <f t="shared" si="1"/>
        <v>3</v>
      </c>
      <c r="CI12" s="10">
        <f t="shared" si="2"/>
        <v>0</v>
      </c>
      <c r="CJ12" s="10">
        <f t="shared" si="3"/>
        <v>0</v>
      </c>
      <c r="CK12" s="10">
        <f t="shared" si="4"/>
        <v>0</v>
      </c>
      <c r="CL12" s="10">
        <f t="shared" si="5"/>
        <v>4</v>
      </c>
      <c r="CM12" s="10">
        <f t="shared" si="6"/>
        <v>3</v>
      </c>
      <c r="CN12" s="10">
        <f t="shared" si="7"/>
        <v>0</v>
      </c>
      <c r="CO12" s="10">
        <f t="shared" si="8"/>
        <v>0</v>
      </c>
      <c r="CP12" s="10">
        <f t="shared" si="9"/>
        <v>0</v>
      </c>
      <c r="CQ12" s="10">
        <f t="shared" si="10"/>
        <v>0</v>
      </c>
      <c r="CR12" s="10">
        <f t="shared" si="11"/>
        <v>0</v>
      </c>
      <c r="CS12" s="10">
        <f t="shared" si="12"/>
        <v>6</v>
      </c>
      <c r="CT12" s="10">
        <f t="shared" si="13"/>
        <v>0</v>
      </c>
      <c r="CU12" s="10">
        <f t="shared" si="14"/>
        <v>0</v>
      </c>
      <c r="CV12" s="10">
        <f t="shared" si="15"/>
        <v>0</v>
      </c>
      <c r="CW12" s="10">
        <f t="shared" si="16"/>
        <v>0</v>
      </c>
      <c r="CX12" s="10">
        <f t="shared" si="17"/>
        <v>0</v>
      </c>
      <c r="CY12" s="10">
        <f t="shared" si="18"/>
        <v>0</v>
      </c>
      <c r="CZ12" s="10">
        <f t="shared" si="19"/>
        <v>0</v>
      </c>
      <c r="DA12" s="10">
        <f t="shared" si="20"/>
        <v>0</v>
      </c>
      <c r="DB12" s="10">
        <f t="shared" si="21"/>
        <v>0</v>
      </c>
    </row>
    <row r="13" spans="1:106" ht="15.75" customHeight="1">
      <c r="A13" s="11"/>
      <c r="B13" s="12"/>
      <c r="C13" s="4"/>
      <c r="D13" s="13" t="s">
        <v>48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 t="s">
        <v>31</v>
      </c>
      <c r="S13" s="14"/>
      <c r="T13" s="14"/>
      <c r="U13" s="14"/>
      <c r="V13" s="14"/>
      <c r="W13" s="14"/>
      <c r="X13" s="14"/>
      <c r="Y13" s="14"/>
      <c r="Z13" s="14" t="s">
        <v>109</v>
      </c>
      <c r="AA13" s="14"/>
      <c r="AB13" s="14"/>
      <c r="AC13" s="14" t="s">
        <v>19</v>
      </c>
      <c r="AD13" s="14"/>
      <c r="AE13" s="14" t="s">
        <v>111</v>
      </c>
      <c r="AF13" s="15"/>
      <c r="AG13" s="17"/>
      <c r="AH13" s="17"/>
      <c r="AI13" s="17"/>
      <c r="AJ13" s="14" t="s">
        <v>19</v>
      </c>
      <c r="AK13" s="14"/>
      <c r="AL13" s="14" t="s">
        <v>93</v>
      </c>
      <c r="AM13" s="14"/>
      <c r="AN13" s="15"/>
      <c r="AO13" s="14" t="s">
        <v>8</v>
      </c>
      <c r="AP13" s="17"/>
      <c r="AQ13" s="17" t="s">
        <v>93</v>
      </c>
      <c r="AR13" s="22"/>
      <c r="AS13" s="14"/>
      <c r="AT13" s="14" t="s">
        <v>93</v>
      </c>
      <c r="AU13" s="14" t="s">
        <v>93</v>
      </c>
      <c r="AV13" s="14"/>
      <c r="AW13" s="14" t="s">
        <v>31</v>
      </c>
      <c r="AX13" s="14" t="s">
        <v>109</v>
      </c>
      <c r="AY13" s="14"/>
      <c r="AZ13" s="14" t="s">
        <v>8</v>
      </c>
      <c r="BA13" s="14"/>
      <c r="BB13" s="14"/>
      <c r="BC13" s="14" t="s">
        <v>109</v>
      </c>
      <c r="BD13" s="14"/>
      <c r="BE13" s="14"/>
      <c r="BF13" s="14"/>
      <c r="BG13" s="14"/>
      <c r="BH13" s="14" t="s">
        <v>19</v>
      </c>
      <c r="BI13" s="14"/>
      <c r="BJ13" s="14" t="s">
        <v>31</v>
      </c>
      <c r="BK13" s="14"/>
      <c r="BL13" s="14"/>
      <c r="BM13" s="14"/>
      <c r="BN13" s="14"/>
      <c r="BO13" s="14" t="s">
        <v>93</v>
      </c>
      <c r="BP13" s="14"/>
      <c r="BQ13" s="14"/>
      <c r="BR13" s="14" t="s">
        <v>19</v>
      </c>
      <c r="BS13" s="14"/>
      <c r="BT13" s="14"/>
      <c r="BU13" s="14"/>
      <c r="BV13" s="28" t="s">
        <v>8</v>
      </c>
      <c r="BW13" s="14"/>
      <c r="BX13" s="14" t="s">
        <v>19</v>
      </c>
      <c r="BY13" s="14" t="s">
        <v>95</v>
      </c>
      <c r="BZ13" s="14"/>
      <c r="CA13" s="14"/>
      <c r="CB13" s="14"/>
      <c r="CC13" s="14"/>
      <c r="CD13" s="14"/>
      <c r="CE13" s="14" t="s">
        <v>19</v>
      </c>
      <c r="CF13" s="14"/>
      <c r="CG13" s="10">
        <f t="shared" si="0"/>
        <v>3</v>
      </c>
      <c r="CH13" s="10">
        <f t="shared" si="1"/>
        <v>3</v>
      </c>
      <c r="CI13" s="10">
        <f t="shared" si="2"/>
        <v>0</v>
      </c>
      <c r="CJ13" s="10">
        <f t="shared" si="3"/>
        <v>0</v>
      </c>
      <c r="CK13" s="10">
        <f t="shared" si="4"/>
        <v>0</v>
      </c>
      <c r="CL13" s="10">
        <f t="shared" si="5"/>
        <v>5</v>
      </c>
      <c r="CM13" s="10">
        <f t="shared" si="6"/>
        <v>3</v>
      </c>
      <c r="CN13" s="10">
        <f t="shared" si="7"/>
        <v>0</v>
      </c>
      <c r="CO13" s="10">
        <f t="shared" si="8"/>
        <v>0</v>
      </c>
      <c r="CP13" s="10">
        <f t="shared" si="9"/>
        <v>0</v>
      </c>
      <c r="CQ13" s="10">
        <f t="shared" si="10"/>
        <v>0</v>
      </c>
      <c r="CR13" s="10">
        <f t="shared" si="11"/>
        <v>0</v>
      </c>
      <c r="CS13" s="10">
        <f t="shared" si="12"/>
        <v>6</v>
      </c>
      <c r="CT13" s="10">
        <f t="shared" si="13"/>
        <v>0</v>
      </c>
      <c r="CU13" s="10">
        <f t="shared" si="14"/>
        <v>0</v>
      </c>
      <c r="CV13" s="10">
        <f t="shared" si="15"/>
        <v>0</v>
      </c>
      <c r="CW13" s="10">
        <f t="shared" si="16"/>
        <v>0</v>
      </c>
      <c r="CX13" s="10">
        <f t="shared" si="17"/>
        <v>0</v>
      </c>
      <c r="CY13" s="10">
        <f t="shared" si="18"/>
        <v>0</v>
      </c>
      <c r="CZ13" s="10">
        <f t="shared" si="19"/>
        <v>0</v>
      </c>
      <c r="DA13" s="10">
        <f t="shared" si="20"/>
        <v>0</v>
      </c>
      <c r="DB13" s="10">
        <f t="shared" si="21"/>
        <v>0</v>
      </c>
    </row>
    <row r="14" spans="1:106" ht="15.75" customHeight="1">
      <c r="A14" s="11"/>
      <c r="B14" s="12"/>
      <c r="C14" s="4"/>
      <c r="D14" s="13" t="s">
        <v>49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 t="s">
        <v>31</v>
      </c>
      <c r="S14" s="14"/>
      <c r="T14" s="14"/>
      <c r="U14" s="14"/>
      <c r="V14" s="14"/>
      <c r="W14" s="14"/>
      <c r="X14" s="14"/>
      <c r="Y14" s="14"/>
      <c r="Z14" s="14"/>
      <c r="AA14" s="14" t="s">
        <v>109</v>
      </c>
      <c r="AB14" s="14"/>
      <c r="AC14" s="14" t="s">
        <v>19</v>
      </c>
      <c r="AD14" s="14"/>
      <c r="AE14" s="14" t="s">
        <v>31</v>
      </c>
      <c r="AF14" s="15" t="s">
        <v>109</v>
      </c>
      <c r="AG14" s="17"/>
      <c r="AH14" s="17"/>
      <c r="AI14" s="17"/>
      <c r="AJ14" s="14" t="s">
        <v>19</v>
      </c>
      <c r="AK14" s="14" t="s">
        <v>93</v>
      </c>
      <c r="AL14" s="14"/>
      <c r="AM14" s="14"/>
      <c r="AN14" s="15"/>
      <c r="AO14" s="14" t="s">
        <v>8</v>
      </c>
      <c r="AP14" s="17" t="s">
        <v>93</v>
      </c>
      <c r="AQ14" s="17"/>
      <c r="AR14" s="22"/>
      <c r="AS14" s="14"/>
      <c r="AT14" s="14" t="s">
        <v>109</v>
      </c>
      <c r="AU14" s="14"/>
      <c r="AV14" s="14"/>
      <c r="AW14" s="14" t="s">
        <v>31</v>
      </c>
      <c r="AX14" s="14"/>
      <c r="AY14" s="14" t="s">
        <v>109</v>
      </c>
      <c r="AZ14" s="14" t="s">
        <v>8</v>
      </c>
      <c r="BA14" s="14"/>
      <c r="BB14" s="14"/>
      <c r="BC14" s="14"/>
      <c r="BD14" s="14"/>
      <c r="BE14" s="14"/>
      <c r="BF14" s="14"/>
      <c r="BG14" s="14"/>
      <c r="BH14" s="14" t="s">
        <v>19</v>
      </c>
      <c r="BI14" s="14"/>
      <c r="BJ14" s="14" t="s">
        <v>31</v>
      </c>
      <c r="BK14" s="14"/>
      <c r="BL14" s="14"/>
      <c r="BM14" s="14"/>
      <c r="BN14" s="14" t="s">
        <v>93</v>
      </c>
      <c r="BO14" s="14"/>
      <c r="BP14" s="14"/>
      <c r="BQ14" s="14"/>
      <c r="BR14" s="14" t="s">
        <v>19</v>
      </c>
      <c r="BS14" s="14"/>
      <c r="BT14" s="14"/>
      <c r="BU14" s="14"/>
      <c r="BV14" s="28" t="s">
        <v>8</v>
      </c>
      <c r="BW14" s="14"/>
      <c r="BX14" s="14" t="s">
        <v>96</v>
      </c>
      <c r="BY14" s="14" t="s">
        <v>31</v>
      </c>
      <c r="BZ14" s="14"/>
      <c r="CA14" s="14"/>
      <c r="CB14" s="14"/>
      <c r="CC14" s="14"/>
      <c r="CD14" s="14"/>
      <c r="CE14" s="14" t="s">
        <v>19</v>
      </c>
      <c r="CF14" s="14"/>
      <c r="CG14" s="10">
        <f t="shared" si="0"/>
        <v>5</v>
      </c>
      <c r="CH14" s="10">
        <f t="shared" si="1"/>
        <v>3</v>
      </c>
      <c r="CI14" s="10">
        <f t="shared" si="2"/>
        <v>0</v>
      </c>
      <c r="CJ14" s="10">
        <f t="shared" si="3"/>
        <v>0</v>
      </c>
      <c r="CK14" s="10">
        <f t="shared" si="4"/>
        <v>0</v>
      </c>
      <c r="CL14" s="10">
        <f t="shared" si="5"/>
        <v>3</v>
      </c>
      <c r="CM14" s="10">
        <f t="shared" si="6"/>
        <v>4</v>
      </c>
      <c r="CN14" s="10">
        <f t="shared" si="7"/>
        <v>0</v>
      </c>
      <c r="CO14" s="10">
        <f t="shared" si="8"/>
        <v>0</v>
      </c>
      <c r="CP14" s="10">
        <f t="shared" si="9"/>
        <v>0</v>
      </c>
      <c r="CQ14" s="10">
        <f t="shared" si="10"/>
        <v>0</v>
      </c>
      <c r="CR14" s="10">
        <f t="shared" si="11"/>
        <v>0</v>
      </c>
      <c r="CS14" s="10">
        <f t="shared" si="12"/>
        <v>5</v>
      </c>
      <c r="CT14" s="10">
        <f t="shared" si="13"/>
        <v>0</v>
      </c>
      <c r="CU14" s="10">
        <f t="shared" si="14"/>
        <v>0</v>
      </c>
      <c r="CV14" s="10">
        <f t="shared" si="15"/>
        <v>0</v>
      </c>
      <c r="CW14" s="10">
        <f t="shared" si="16"/>
        <v>0</v>
      </c>
      <c r="CX14" s="10">
        <f t="shared" si="17"/>
        <v>0</v>
      </c>
      <c r="CY14" s="10">
        <f t="shared" si="18"/>
        <v>0</v>
      </c>
      <c r="CZ14" s="10">
        <f t="shared" si="19"/>
        <v>0</v>
      </c>
      <c r="DA14" s="10">
        <f t="shared" si="20"/>
        <v>0</v>
      </c>
      <c r="DB14" s="10">
        <f t="shared" si="21"/>
        <v>0</v>
      </c>
    </row>
    <row r="15" spans="1:106" ht="15.75" customHeight="1">
      <c r="A15" s="11" t="s">
        <v>50</v>
      </c>
      <c r="B15" s="12" t="s">
        <v>16</v>
      </c>
      <c r="C15" s="4"/>
      <c r="D15" s="13" t="s">
        <v>51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 t="s">
        <v>31</v>
      </c>
      <c r="S15" s="14"/>
      <c r="T15" s="14"/>
      <c r="U15" s="14"/>
      <c r="V15" s="14"/>
      <c r="W15" s="14"/>
      <c r="X15" s="14"/>
      <c r="Y15" s="14"/>
      <c r="Z15" s="14" t="s">
        <v>109</v>
      </c>
      <c r="AA15" s="14"/>
      <c r="AB15" s="14"/>
      <c r="AC15" s="14" t="s">
        <v>19</v>
      </c>
      <c r="AD15" s="14"/>
      <c r="AE15" s="14" t="s">
        <v>111</v>
      </c>
      <c r="AF15" s="15"/>
      <c r="AG15" s="14"/>
      <c r="AH15" s="14"/>
      <c r="AI15" s="17" t="s">
        <v>93</v>
      </c>
      <c r="AJ15" s="14" t="s">
        <v>19</v>
      </c>
      <c r="AK15" s="14"/>
      <c r="AL15" s="14"/>
      <c r="AM15" s="14"/>
      <c r="AN15" s="15" t="s">
        <v>93</v>
      </c>
      <c r="AO15" s="14" t="s">
        <v>8</v>
      </c>
      <c r="AP15" s="29"/>
      <c r="AQ15" s="27"/>
      <c r="AR15" s="15"/>
      <c r="AS15" s="14" t="s">
        <v>93</v>
      </c>
      <c r="AT15" s="14"/>
      <c r="AU15" s="14"/>
      <c r="AV15" s="14"/>
      <c r="AW15" s="14" t="s">
        <v>31</v>
      </c>
      <c r="AX15" s="14" t="s">
        <v>109</v>
      </c>
      <c r="AY15" s="14"/>
      <c r="AZ15" s="14" t="s">
        <v>8</v>
      </c>
      <c r="BA15" s="14"/>
      <c r="BB15" s="14"/>
      <c r="BC15" s="14" t="s">
        <v>109</v>
      </c>
      <c r="BD15" s="14"/>
      <c r="BE15" s="14"/>
      <c r="BF15" s="14"/>
      <c r="BG15" s="14"/>
      <c r="BH15" s="14" t="s">
        <v>19</v>
      </c>
      <c r="BI15" s="14"/>
      <c r="BJ15" s="14" t="s">
        <v>31</v>
      </c>
      <c r="BK15" s="14"/>
      <c r="BL15" s="14" t="s">
        <v>93</v>
      </c>
      <c r="BM15" s="14"/>
      <c r="BN15" s="14"/>
      <c r="BO15" s="14"/>
      <c r="BP15" s="14"/>
      <c r="BQ15" s="14"/>
      <c r="BR15" s="14" t="s">
        <v>19</v>
      </c>
      <c r="BS15" s="14"/>
      <c r="BT15" s="14"/>
      <c r="BU15" s="14"/>
      <c r="BV15" s="28" t="s">
        <v>8</v>
      </c>
      <c r="BW15" s="14"/>
      <c r="BX15" s="14" t="s">
        <v>19</v>
      </c>
      <c r="BY15" s="14" t="s">
        <v>31</v>
      </c>
      <c r="BZ15" s="14"/>
      <c r="CA15" s="14"/>
      <c r="CB15" s="14"/>
      <c r="CC15" s="14"/>
      <c r="CD15" s="14"/>
      <c r="CE15" s="14" t="s">
        <v>19</v>
      </c>
      <c r="CF15" s="14"/>
      <c r="CG15" s="10">
        <f t="shared" si="0"/>
        <v>4</v>
      </c>
      <c r="CH15" s="10">
        <f t="shared" si="1"/>
        <v>3</v>
      </c>
      <c r="CI15" s="10">
        <f t="shared" si="2"/>
        <v>0</v>
      </c>
      <c r="CJ15" s="10">
        <f t="shared" si="3"/>
        <v>0</v>
      </c>
      <c r="CK15" s="10">
        <f t="shared" si="4"/>
        <v>0</v>
      </c>
      <c r="CL15" s="10">
        <f t="shared" si="5"/>
        <v>4</v>
      </c>
      <c r="CM15" s="10">
        <f t="shared" si="6"/>
        <v>3</v>
      </c>
      <c r="CN15" s="10">
        <f t="shared" si="7"/>
        <v>0</v>
      </c>
      <c r="CO15" s="10">
        <f t="shared" si="8"/>
        <v>0</v>
      </c>
      <c r="CP15" s="10">
        <f t="shared" si="9"/>
        <v>0</v>
      </c>
      <c r="CQ15" s="10">
        <f t="shared" si="10"/>
        <v>0</v>
      </c>
      <c r="CR15" s="10">
        <f t="shared" si="11"/>
        <v>0</v>
      </c>
      <c r="CS15" s="10">
        <f t="shared" si="12"/>
        <v>6</v>
      </c>
      <c r="CT15" s="10">
        <f t="shared" si="13"/>
        <v>0</v>
      </c>
      <c r="CU15" s="10">
        <f t="shared" si="14"/>
        <v>0</v>
      </c>
      <c r="CV15" s="10">
        <f t="shared" si="15"/>
        <v>0</v>
      </c>
      <c r="CW15" s="10">
        <f t="shared" si="16"/>
        <v>0</v>
      </c>
      <c r="CX15" s="10">
        <f t="shared" si="17"/>
        <v>0</v>
      </c>
      <c r="CY15" s="10">
        <f t="shared" si="18"/>
        <v>0</v>
      </c>
      <c r="CZ15" s="10">
        <f t="shared" si="19"/>
        <v>0</v>
      </c>
      <c r="DA15" s="10">
        <f t="shared" si="20"/>
        <v>0</v>
      </c>
      <c r="DB15" s="10">
        <f t="shared" si="21"/>
        <v>0</v>
      </c>
    </row>
    <row r="16" spans="1:106" ht="15.75" customHeight="1">
      <c r="A16" s="11" t="s">
        <v>52</v>
      </c>
      <c r="B16" s="12" t="s">
        <v>13</v>
      </c>
      <c r="C16" s="4"/>
      <c r="D16" s="13" t="s">
        <v>53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 t="s">
        <v>31</v>
      </c>
      <c r="S16" s="14"/>
      <c r="T16" s="14"/>
      <c r="U16" s="14"/>
      <c r="V16" s="14"/>
      <c r="W16" s="14"/>
      <c r="X16" s="14"/>
      <c r="Y16" s="14"/>
      <c r="Z16" s="14" t="s">
        <v>109</v>
      </c>
      <c r="AA16" s="14"/>
      <c r="AB16" s="14"/>
      <c r="AC16" s="14" t="s">
        <v>19</v>
      </c>
      <c r="AD16" s="14"/>
      <c r="AE16" s="14" t="s">
        <v>111</v>
      </c>
      <c r="AF16" s="15"/>
      <c r="AG16" s="14"/>
      <c r="AH16" s="14"/>
      <c r="AI16" s="17"/>
      <c r="AJ16" s="14" t="s">
        <v>19</v>
      </c>
      <c r="AK16" s="14"/>
      <c r="AL16" s="14"/>
      <c r="AM16" s="14"/>
      <c r="AN16" s="15"/>
      <c r="AO16" s="14" t="s">
        <v>8</v>
      </c>
      <c r="AP16" s="16"/>
      <c r="AQ16" s="14"/>
      <c r="AR16" s="15" t="s">
        <v>93</v>
      </c>
      <c r="AS16" s="14"/>
      <c r="AT16" s="14"/>
      <c r="AU16" s="14"/>
      <c r="AV16" s="14" t="s">
        <v>93</v>
      </c>
      <c r="AW16" s="14" t="s">
        <v>31</v>
      </c>
      <c r="AX16" s="14" t="s">
        <v>109</v>
      </c>
      <c r="AY16" s="14"/>
      <c r="AZ16" s="14" t="s">
        <v>8</v>
      </c>
      <c r="BA16" s="14"/>
      <c r="BB16" s="14" t="s">
        <v>93</v>
      </c>
      <c r="BC16" s="14" t="s">
        <v>109</v>
      </c>
      <c r="BD16" s="14"/>
      <c r="BE16" s="14"/>
      <c r="BF16" s="14"/>
      <c r="BG16" s="14" t="s">
        <v>93</v>
      </c>
      <c r="BH16" s="14" t="s">
        <v>19</v>
      </c>
      <c r="BI16" s="14"/>
      <c r="BJ16" s="14" t="s">
        <v>31</v>
      </c>
      <c r="BK16" s="14" t="s">
        <v>93</v>
      </c>
      <c r="BL16" s="14"/>
      <c r="BM16" s="14"/>
      <c r="BN16" s="14"/>
      <c r="BO16" s="14"/>
      <c r="BP16" s="14" t="s">
        <v>93</v>
      </c>
      <c r="BQ16" s="14"/>
      <c r="BR16" s="14" t="s">
        <v>19</v>
      </c>
      <c r="BS16" s="14"/>
      <c r="BT16" s="14"/>
      <c r="BU16" s="14"/>
      <c r="BV16" s="28" t="s">
        <v>8</v>
      </c>
      <c r="BW16" s="14"/>
      <c r="BX16" s="14" t="s">
        <v>19</v>
      </c>
      <c r="BY16" s="14" t="s">
        <v>31</v>
      </c>
      <c r="BZ16" s="14"/>
      <c r="CA16" s="14"/>
      <c r="CB16" s="14"/>
      <c r="CC16" s="14"/>
      <c r="CD16" s="14"/>
      <c r="CE16" s="14" t="s">
        <v>19</v>
      </c>
      <c r="CF16" s="14"/>
      <c r="CG16" s="10">
        <f t="shared" si="0"/>
        <v>4</v>
      </c>
      <c r="CH16" s="10">
        <f t="shared" si="1"/>
        <v>3</v>
      </c>
      <c r="CI16" s="10">
        <f t="shared" si="2"/>
        <v>0</v>
      </c>
      <c r="CJ16" s="10">
        <f t="shared" si="3"/>
        <v>0</v>
      </c>
      <c r="CK16" s="10">
        <f t="shared" si="4"/>
        <v>0</v>
      </c>
      <c r="CL16" s="10">
        <f t="shared" si="5"/>
        <v>6</v>
      </c>
      <c r="CM16" s="10">
        <f t="shared" si="6"/>
        <v>3</v>
      </c>
      <c r="CN16" s="10">
        <f t="shared" si="7"/>
        <v>0</v>
      </c>
      <c r="CO16" s="10">
        <f t="shared" si="8"/>
        <v>0</v>
      </c>
      <c r="CP16" s="10">
        <f t="shared" si="9"/>
        <v>0</v>
      </c>
      <c r="CQ16" s="10">
        <f t="shared" si="10"/>
        <v>0</v>
      </c>
      <c r="CR16" s="10">
        <f t="shared" si="11"/>
        <v>0</v>
      </c>
      <c r="CS16" s="10">
        <f t="shared" si="12"/>
        <v>6</v>
      </c>
      <c r="CT16" s="10">
        <f t="shared" si="13"/>
        <v>0</v>
      </c>
      <c r="CU16" s="10">
        <f t="shared" si="14"/>
        <v>0</v>
      </c>
      <c r="CV16" s="10">
        <f t="shared" si="15"/>
        <v>0</v>
      </c>
      <c r="CW16" s="10">
        <f t="shared" si="16"/>
        <v>0</v>
      </c>
      <c r="CX16" s="10">
        <f t="shared" si="17"/>
        <v>0</v>
      </c>
      <c r="CY16" s="10">
        <f t="shared" si="18"/>
        <v>0</v>
      </c>
      <c r="CZ16" s="10">
        <f t="shared" si="19"/>
        <v>0</v>
      </c>
      <c r="DA16" s="10">
        <f t="shared" si="20"/>
        <v>0</v>
      </c>
      <c r="DB16" s="10">
        <f t="shared" si="21"/>
        <v>0</v>
      </c>
    </row>
    <row r="17" spans="1:106" ht="15.75" customHeight="1">
      <c r="A17" s="11" t="s">
        <v>54</v>
      </c>
      <c r="B17" s="12" t="s">
        <v>12</v>
      </c>
      <c r="C17" s="4"/>
      <c r="D17" s="13" t="s">
        <v>55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 t="s">
        <v>31</v>
      </c>
      <c r="S17" s="14"/>
      <c r="T17" s="14"/>
      <c r="U17" s="14"/>
      <c r="V17" s="14"/>
      <c r="W17" s="14"/>
      <c r="X17" s="14"/>
      <c r="Y17" s="14" t="s">
        <v>109</v>
      </c>
      <c r="Z17" s="14"/>
      <c r="AA17" s="14"/>
      <c r="AB17" s="14"/>
      <c r="AC17" s="14" t="s">
        <v>19</v>
      </c>
      <c r="AD17" s="14" t="s">
        <v>109</v>
      </c>
      <c r="AE17" s="14" t="s">
        <v>31</v>
      </c>
      <c r="AF17" s="15"/>
      <c r="AG17" s="14"/>
      <c r="AH17" s="14"/>
      <c r="AI17" s="17"/>
      <c r="AJ17" s="14" t="s">
        <v>19</v>
      </c>
      <c r="AK17" s="14"/>
      <c r="AL17" s="14"/>
      <c r="AM17" s="14"/>
      <c r="AN17" s="15"/>
      <c r="AO17" s="14" t="s">
        <v>8</v>
      </c>
      <c r="AP17" s="16"/>
      <c r="AQ17" s="14"/>
      <c r="AR17" s="15"/>
      <c r="AS17" s="14" t="s">
        <v>109</v>
      </c>
      <c r="AT17" s="14"/>
      <c r="AU17" s="14"/>
      <c r="AV17" s="14" t="s">
        <v>93</v>
      </c>
      <c r="AW17" s="14" t="s">
        <v>111</v>
      </c>
      <c r="AX17" s="14"/>
      <c r="AY17" s="14"/>
      <c r="AZ17" s="14" t="s">
        <v>8</v>
      </c>
      <c r="BA17" s="14"/>
      <c r="BB17" s="14"/>
      <c r="BC17" s="14"/>
      <c r="BD17" s="14"/>
      <c r="BE17" s="14"/>
      <c r="BF17" s="14"/>
      <c r="BG17" s="14"/>
      <c r="BH17" s="14" t="s">
        <v>19</v>
      </c>
      <c r="BI17" s="14"/>
      <c r="BJ17" s="14" t="s">
        <v>31</v>
      </c>
      <c r="BK17" s="14" t="s">
        <v>93</v>
      </c>
      <c r="BL17" s="14"/>
      <c r="BM17" s="14"/>
      <c r="BN17" s="14" t="s">
        <v>93</v>
      </c>
      <c r="BO17" s="14"/>
      <c r="BP17" s="14"/>
      <c r="BQ17" s="14"/>
      <c r="BR17" s="14" t="s">
        <v>19</v>
      </c>
      <c r="BS17" s="14"/>
      <c r="BT17" s="14"/>
      <c r="BU17" s="14"/>
      <c r="BV17" s="28" t="s">
        <v>8</v>
      </c>
      <c r="BW17" s="14"/>
      <c r="BX17" s="14" t="s">
        <v>19</v>
      </c>
      <c r="BY17" s="14" t="s">
        <v>31</v>
      </c>
      <c r="BZ17" s="14" t="s">
        <v>93</v>
      </c>
      <c r="CA17" s="14"/>
      <c r="CB17" s="14"/>
      <c r="CC17" s="14"/>
      <c r="CD17" s="14"/>
      <c r="CE17" s="14" t="s">
        <v>19</v>
      </c>
      <c r="CF17" s="14"/>
      <c r="CG17" s="10">
        <f t="shared" si="0"/>
        <v>4</v>
      </c>
      <c r="CH17" s="10">
        <f t="shared" si="1"/>
        <v>3</v>
      </c>
      <c r="CI17" s="10">
        <f t="shared" si="2"/>
        <v>0</v>
      </c>
      <c r="CJ17" s="10">
        <f t="shared" si="3"/>
        <v>0</v>
      </c>
      <c r="CK17" s="10">
        <f t="shared" si="4"/>
        <v>0</v>
      </c>
      <c r="CL17" s="10">
        <f t="shared" si="5"/>
        <v>4</v>
      </c>
      <c r="CM17" s="10">
        <f t="shared" si="6"/>
        <v>3</v>
      </c>
      <c r="CN17" s="10">
        <f t="shared" si="7"/>
        <v>0</v>
      </c>
      <c r="CO17" s="10">
        <f t="shared" si="8"/>
        <v>0</v>
      </c>
      <c r="CP17" s="10">
        <f t="shared" si="9"/>
        <v>0</v>
      </c>
      <c r="CQ17" s="10">
        <f t="shared" si="10"/>
        <v>0</v>
      </c>
      <c r="CR17" s="10">
        <f t="shared" si="11"/>
        <v>0</v>
      </c>
      <c r="CS17" s="10">
        <f t="shared" si="12"/>
        <v>6</v>
      </c>
      <c r="CT17" s="10">
        <f t="shared" si="13"/>
        <v>0</v>
      </c>
      <c r="CU17" s="10">
        <f t="shared" si="14"/>
        <v>0</v>
      </c>
      <c r="CV17" s="10">
        <f t="shared" si="15"/>
        <v>0</v>
      </c>
      <c r="CW17" s="10">
        <f t="shared" si="16"/>
        <v>0</v>
      </c>
      <c r="CX17" s="10">
        <f t="shared" si="17"/>
        <v>0</v>
      </c>
      <c r="CY17" s="10">
        <f t="shared" si="18"/>
        <v>0</v>
      </c>
      <c r="CZ17" s="10">
        <f t="shared" si="19"/>
        <v>0</v>
      </c>
      <c r="DA17" s="10">
        <f t="shared" si="20"/>
        <v>0</v>
      </c>
      <c r="DB17" s="10">
        <f t="shared" si="21"/>
        <v>0</v>
      </c>
    </row>
    <row r="18" spans="1:106" ht="15.75" customHeight="1">
      <c r="A18" s="11"/>
      <c r="B18" s="12"/>
      <c r="C18" s="4"/>
      <c r="D18" s="13" t="s">
        <v>56</v>
      </c>
      <c r="E18" s="14"/>
      <c r="F18" s="14"/>
      <c r="G18" s="14"/>
      <c r="H18" s="14"/>
      <c r="I18" s="14" t="s">
        <v>109</v>
      </c>
      <c r="J18" s="14"/>
      <c r="K18" s="14"/>
      <c r="L18" s="14"/>
      <c r="M18" s="14"/>
      <c r="N18" s="14" t="s">
        <v>112</v>
      </c>
      <c r="O18" s="14"/>
      <c r="P18" s="14" t="s">
        <v>111</v>
      </c>
      <c r="Q18" s="14"/>
      <c r="R18" s="14"/>
      <c r="S18" s="14"/>
      <c r="T18" s="14" t="s">
        <v>98</v>
      </c>
      <c r="U18" s="14" t="s">
        <v>109</v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5"/>
      <c r="AG18" s="14" t="s">
        <v>31</v>
      </c>
      <c r="AH18" s="14" t="s">
        <v>109</v>
      </c>
      <c r="AI18" s="17" t="s">
        <v>98</v>
      </c>
      <c r="AJ18" s="17" t="s">
        <v>109</v>
      </c>
      <c r="AK18" s="14"/>
      <c r="AL18" s="16"/>
      <c r="AM18" s="14" t="s">
        <v>19</v>
      </c>
      <c r="AN18" s="15"/>
      <c r="AO18" s="17"/>
      <c r="AP18" s="14" t="s">
        <v>31</v>
      </c>
      <c r="AQ18" s="14"/>
      <c r="AR18" s="14" t="s">
        <v>8</v>
      </c>
      <c r="AS18" s="14"/>
      <c r="AT18" s="14"/>
      <c r="AU18" s="14"/>
      <c r="AV18" s="14"/>
      <c r="AW18" s="14"/>
      <c r="AX18" s="14" t="s">
        <v>109</v>
      </c>
      <c r="AY18" s="14"/>
      <c r="AZ18" s="14"/>
      <c r="BA18" s="14" t="s">
        <v>109</v>
      </c>
      <c r="BB18" s="14" t="s">
        <v>98</v>
      </c>
      <c r="BC18" s="14" t="s">
        <v>109</v>
      </c>
      <c r="BD18" s="14"/>
      <c r="BE18" s="14"/>
      <c r="BF18" s="14" t="s">
        <v>112</v>
      </c>
      <c r="BG18" s="14"/>
      <c r="BH18" s="14" t="s">
        <v>111</v>
      </c>
      <c r="BI18" s="14"/>
      <c r="BJ18" s="14"/>
      <c r="BK18" s="14" t="s">
        <v>98</v>
      </c>
      <c r="BL18" s="14" t="s">
        <v>98</v>
      </c>
      <c r="BM18" s="14"/>
      <c r="BN18" s="14"/>
      <c r="BO18" s="14"/>
      <c r="BP18" s="14" t="s">
        <v>98</v>
      </c>
      <c r="BQ18" s="14"/>
      <c r="BR18" s="14"/>
      <c r="BS18" s="14"/>
      <c r="BT18" s="14"/>
      <c r="BU18" s="14"/>
      <c r="BV18" s="14" t="s">
        <v>98</v>
      </c>
      <c r="BW18" s="14"/>
      <c r="BX18" s="14"/>
      <c r="BY18" s="14" t="s">
        <v>19</v>
      </c>
      <c r="BZ18" s="14" t="s">
        <v>109</v>
      </c>
      <c r="CA18" s="14"/>
      <c r="CB18" s="28" t="s">
        <v>8</v>
      </c>
      <c r="CC18" s="14"/>
      <c r="CD18" s="14"/>
      <c r="CE18" s="14"/>
      <c r="CF18" s="14"/>
      <c r="CG18" s="10">
        <f t="shared" si="0"/>
        <v>2</v>
      </c>
      <c r="CH18" s="10">
        <f t="shared" si="1"/>
        <v>2</v>
      </c>
      <c r="CI18" s="10">
        <f t="shared" si="2"/>
        <v>0</v>
      </c>
      <c r="CJ18" s="10">
        <f t="shared" si="3"/>
        <v>0</v>
      </c>
      <c r="CK18" s="10">
        <f t="shared" si="4"/>
        <v>0</v>
      </c>
      <c r="CL18" s="10">
        <f t="shared" si="5"/>
        <v>0</v>
      </c>
      <c r="CM18" s="10">
        <f t="shared" si="6"/>
        <v>7</v>
      </c>
      <c r="CN18" s="10">
        <f t="shared" si="7"/>
        <v>0</v>
      </c>
      <c r="CO18" s="10">
        <f t="shared" si="8"/>
        <v>0</v>
      </c>
      <c r="CP18" s="10">
        <f t="shared" si="9"/>
        <v>0</v>
      </c>
      <c r="CQ18" s="10">
        <f t="shared" si="10"/>
        <v>7</v>
      </c>
      <c r="CR18" s="10">
        <f t="shared" si="11"/>
        <v>0</v>
      </c>
      <c r="CS18" s="10">
        <f t="shared" si="12"/>
        <v>2</v>
      </c>
      <c r="CT18" s="10">
        <f t="shared" si="13"/>
        <v>0</v>
      </c>
      <c r="CU18" s="10">
        <f t="shared" si="14"/>
        <v>0</v>
      </c>
      <c r="CV18" s="10">
        <f t="shared" si="15"/>
        <v>0</v>
      </c>
      <c r="CW18" s="10">
        <f t="shared" si="16"/>
        <v>0</v>
      </c>
      <c r="CX18" s="10">
        <f t="shared" si="17"/>
        <v>0</v>
      </c>
      <c r="CY18" s="10">
        <f t="shared" si="18"/>
        <v>0</v>
      </c>
      <c r="CZ18" s="10">
        <f t="shared" si="19"/>
        <v>0</v>
      </c>
      <c r="DA18" s="10">
        <f t="shared" si="20"/>
        <v>0</v>
      </c>
      <c r="DB18" s="10">
        <f t="shared" si="21"/>
        <v>0</v>
      </c>
    </row>
    <row r="19" spans="1:106" ht="15.75" customHeight="1">
      <c r="A19" s="11"/>
      <c r="B19" s="12"/>
      <c r="C19" s="4"/>
      <c r="D19" s="13" t="s">
        <v>57</v>
      </c>
      <c r="E19" s="14"/>
      <c r="F19" s="14"/>
      <c r="G19" s="14"/>
      <c r="H19" s="14"/>
      <c r="I19" s="14" t="s">
        <v>109</v>
      </c>
      <c r="J19" s="14"/>
      <c r="K19" s="14"/>
      <c r="L19" s="14" t="s">
        <v>98</v>
      </c>
      <c r="M19" s="14"/>
      <c r="N19" s="14" t="s">
        <v>109</v>
      </c>
      <c r="O19" s="14"/>
      <c r="P19" s="14" t="s">
        <v>31</v>
      </c>
      <c r="Q19" s="14"/>
      <c r="R19" s="14" t="s">
        <v>109</v>
      </c>
      <c r="S19" s="14"/>
      <c r="T19" s="14"/>
      <c r="U19" s="14" t="s">
        <v>93</v>
      </c>
      <c r="V19" s="14" t="s">
        <v>98</v>
      </c>
      <c r="W19" s="14"/>
      <c r="X19" s="14"/>
      <c r="Y19" s="14" t="s">
        <v>109</v>
      </c>
      <c r="Z19" s="14"/>
      <c r="AA19" s="14"/>
      <c r="AB19" s="14"/>
      <c r="AC19" s="14"/>
      <c r="AD19" s="14" t="s">
        <v>98</v>
      </c>
      <c r="AE19" s="14"/>
      <c r="AF19" s="15" t="s">
        <v>98</v>
      </c>
      <c r="AG19" s="14" t="s">
        <v>31</v>
      </c>
      <c r="AH19" s="14" t="s">
        <v>109</v>
      </c>
      <c r="AI19" s="17"/>
      <c r="AJ19" s="17"/>
      <c r="AK19" s="14"/>
      <c r="AL19" s="16"/>
      <c r="AM19" s="14" t="s">
        <v>113</v>
      </c>
      <c r="AN19" s="15"/>
      <c r="AO19" s="17"/>
      <c r="AP19" s="14" t="s">
        <v>31</v>
      </c>
      <c r="AQ19" s="14"/>
      <c r="AR19" s="14" t="s">
        <v>8</v>
      </c>
      <c r="AS19" s="14"/>
      <c r="AT19" s="14"/>
      <c r="AU19" s="14"/>
      <c r="AV19" s="14"/>
      <c r="AW19" s="14" t="s">
        <v>98</v>
      </c>
      <c r="AX19" s="14"/>
      <c r="AY19" s="14" t="s">
        <v>98</v>
      </c>
      <c r="AZ19" s="14" t="s">
        <v>109</v>
      </c>
      <c r="BA19" s="14" t="s">
        <v>109</v>
      </c>
      <c r="BB19" s="14"/>
      <c r="BC19" s="14" t="s">
        <v>93</v>
      </c>
      <c r="BD19" s="14" t="s">
        <v>98</v>
      </c>
      <c r="BE19" s="14" t="s">
        <v>109</v>
      </c>
      <c r="BF19" s="14" t="s">
        <v>109</v>
      </c>
      <c r="BG19" s="14"/>
      <c r="BH19" s="14" t="s">
        <v>31</v>
      </c>
      <c r="BI19" s="14" t="s">
        <v>98</v>
      </c>
      <c r="BJ19" s="14" t="s">
        <v>109</v>
      </c>
      <c r="BK19" s="14"/>
      <c r="BL19" s="14"/>
      <c r="BM19" s="14"/>
      <c r="BN19" s="14" t="s">
        <v>98</v>
      </c>
      <c r="BO19" s="14"/>
      <c r="BP19" s="14"/>
      <c r="BQ19" s="14"/>
      <c r="BR19" s="14"/>
      <c r="BS19" s="14" t="s">
        <v>93</v>
      </c>
      <c r="BT19" s="14"/>
      <c r="BU19" s="14"/>
      <c r="BV19" s="14"/>
      <c r="BW19" s="14"/>
      <c r="BX19" s="14"/>
      <c r="BY19" s="14" t="s">
        <v>19</v>
      </c>
      <c r="BZ19" s="14"/>
      <c r="CA19" s="14"/>
      <c r="CB19" s="28" t="s">
        <v>8</v>
      </c>
      <c r="CC19" s="14"/>
      <c r="CD19" s="14" t="s">
        <v>109</v>
      </c>
      <c r="CE19" s="14"/>
      <c r="CF19" s="14"/>
      <c r="CG19" s="10">
        <f t="shared" si="0"/>
        <v>4</v>
      </c>
      <c r="CH19" s="10">
        <f t="shared" si="1"/>
        <v>2</v>
      </c>
      <c r="CI19" s="10">
        <f t="shared" si="2"/>
        <v>0</v>
      </c>
      <c r="CJ19" s="10">
        <f t="shared" si="3"/>
        <v>0</v>
      </c>
      <c r="CK19" s="10">
        <f t="shared" si="4"/>
        <v>0</v>
      </c>
      <c r="CL19" s="10">
        <f t="shared" si="5"/>
        <v>3</v>
      </c>
      <c r="CM19" s="10">
        <f t="shared" si="6"/>
        <v>10</v>
      </c>
      <c r="CN19" s="10">
        <f t="shared" si="7"/>
        <v>0</v>
      </c>
      <c r="CO19" s="10">
        <f t="shared" si="8"/>
        <v>0</v>
      </c>
      <c r="CP19" s="10">
        <f t="shared" si="9"/>
        <v>0</v>
      </c>
      <c r="CQ19" s="10">
        <f t="shared" si="10"/>
        <v>8</v>
      </c>
      <c r="CR19" s="10">
        <f t="shared" si="11"/>
        <v>0</v>
      </c>
      <c r="CS19" s="10">
        <f t="shared" si="12"/>
        <v>1</v>
      </c>
      <c r="CT19" s="10">
        <f t="shared" si="13"/>
        <v>0</v>
      </c>
      <c r="CU19" s="10">
        <f t="shared" si="14"/>
        <v>0</v>
      </c>
      <c r="CV19" s="10">
        <f t="shared" si="15"/>
        <v>0</v>
      </c>
      <c r="CW19" s="10">
        <f t="shared" si="16"/>
        <v>0</v>
      </c>
      <c r="CX19" s="10">
        <f t="shared" si="17"/>
        <v>0</v>
      </c>
      <c r="CY19" s="10">
        <f t="shared" si="18"/>
        <v>0</v>
      </c>
      <c r="CZ19" s="10">
        <f t="shared" si="19"/>
        <v>0</v>
      </c>
      <c r="DA19" s="10">
        <f t="shared" si="20"/>
        <v>0</v>
      </c>
      <c r="DB19" s="10">
        <f t="shared" si="21"/>
        <v>0</v>
      </c>
    </row>
    <row r="20" spans="1:106" ht="15.75" customHeight="1">
      <c r="A20" s="11"/>
      <c r="B20" s="12"/>
      <c r="C20" s="4"/>
      <c r="D20" s="13" t="s">
        <v>58</v>
      </c>
      <c r="E20" s="14"/>
      <c r="F20" s="14"/>
      <c r="G20" s="14" t="s">
        <v>109</v>
      </c>
      <c r="H20" s="14"/>
      <c r="I20" s="14"/>
      <c r="J20" s="14"/>
      <c r="K20" s="14"/>
      <c r="L20" s="14" t="s">
        <v>109</v>
      </c>
      <c r="M20" s="14" t="s">
        <v>98</v>
      </c>
      <c r="N20" s="14"/>
      <c r="O20" s="14" t="s">
        <v>109</v>
      </c>
      <c r="P20" s="14" t="s">
        <v>31</v>
      </c>
      <c r="Q20" s="14"/>
      <c r="R20" s="14"/>
      <c r="S20" s="14"/>
      <c r="T20" s="14" t="s">
        <v>112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5" t="s">
        <v>109</v>
      </c>
      <c r="AG20" s="14" t="s">
        <v>31</v>
      </c>
      <c r="AH20" s="14"/>
      <c r="AI20" s="17" t="s">
        <v>109</v>
      </c>
      <c r="AJ20" s="17"/>
      <c r="AK20" s="14"/>
      <c r="AL20" s="16"/>
      <c r="AM20" s="14" t="s">
        <v>19</v>
      </c>
      <c r="AN20" s="15"/>
      <c r="AO20" s="17"/>
      <c r="AP20" s="14" t="s">
        <v>31</v>
      </c>
      <c r="AQ20" s="14"/>
      <c r="AR20" s="14" t="s">
        <v>8</v>
      </c>
      <c r="AS20" s="14"/>
      <c r="AT20" s="14"/>
      <c r="AU20" s="14" t="s">
        <v>98</v>
      </c>
      <c r="AV20" s="14"/>
      <c r="AW20" s="14" t="s">
        <v>109</v>
      </c>
      <c r="AX20" s="14" t="s">
        <v>109</v>
      </c>
      <c r="AY20" s="14" t="s">
        <v>109</v>
      </c>
      <c r="AZ20" s="14" t="s">
        <v>98</v>
      </c>
      <c r="BA20" s="14"/>
      <c r="BB20" s="14" t="s">
        <v>109</v>
      </c>
      <c r="BC20" s="14"/>
      <c r="BD20" s="14" t="s">
        <v>109</v>
      </c>
      <c r="BE20" s="14"/>
      <c r="BF20" s="14"/>
      <c r="BG20" s="14" t="s">
        <v>109</v>
      </c>
      <c r="BH20" s="14" t="s">
        <v>31</v>
      </c>
      <c r="BI20" s="14"/>
      <c r="BJ20" s="14" t="s">
        <v>98</v>
      </c>
      <c r="BK20" s="14"/>
      <c r="BL20" s="14"/>
      <c r="BM20" s="14"/>
      <c r="BN20" s="14"/>
      <c r="BO20" s="14" t="s">
        <v>98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 t="s">
        <v>19</v>
      </c>
      <c r="BZ20" s="14"/>
      <c r="CA20" s="14" t="s">
        <v>109</v>
      </c>
      <c r="CB20" s="28" t="s">
        <v>8</v>
      </c>
      <c r="CC20" s="14"/>
      <c r="CD20" s="14"/>
      <c r="CE20" s="14"/>
      <c r="CF20" s="14"/>
      <c r="CG20" s="10">
        <f t="shared" si="0"/>
        <v>4</v>
      </c>
      <c r="CH20" s="10">
        <f t="shared" si="1"/>
        <v>2</v>
      </c>
      <c r="CI20" s="10">
        <f t="shared" si="2"/>
        <v>0</v>
      </c>
      <c r="CJ20" s="10">
        <f t="shared" si="3"/>
        <v>0</v>
      </c>
      <c r="CK20" s="10">
        <f t="shared" si="4"/>
        <v>0</v>
      </c>
      <c r="CL20" s="10">
        <f t="shared" si="5"/>
        <v>0</v>
      </c>
      <c r="CM20" s="10">
        <f t="shared" si="6"/>
        <v>11</v>
      </c>
      <c r="CN20" s="10">
        <f t="shared" si="7"/>
        <v>0</v>
      </c>
      <c r="CO20" s="10">
        <f t="shared" si="8"/>
        <v>0</v>
      </c>
      <c r="CP20" s="10">
        <f t="shared" si="9"/>
        <v>0</v>
      </c>
      <c r="CQ20" s="10">
        <f t="shared" si="10"/>
        <v>4</v>
      </c>
      <c r="CR20" s="10">
        <f t="shared" si="11"/>
        <v>0</v>
      </c>
      <c r="CS20" s="10">
        <f t="shared" si="12"/>
        <v>2</v>
      </c>
      <c r="CT20" s="10">
        <f t="shared" si="13"/>
        <v>0</v>
      </c>
      <c r="CU20" s="10">
        <f t="shared" si="14"/>
        <v>0</v>
      </c>
      <c r="CV20" s="10">
        <f t="shared" si="15"/>
        <v>0</v>
      </c>
      <c r="CW20" s="10">
        <f t="shared" si="16"/>
        <v>0</v>
      </c>
      <c r="CX20" s="10">
        <f t="shared" si="17"/>
        <v>0</v>
      </c>
      <c r="CY20" s="10">
        <f t="shared" si="18"/>
        <v>0</v>
      </c>
      <c r="CZ20" s="10">
        <f t="shared" si="19"/>
        <v>0</v>
      </c>
      <c r="DA20" s="10">
        <f t="shared" si="20"/>
        <v>0</v>
      </c>
      <c r="DB20" s="10">
        <f t="shared" si="21"/>
        <v>0</v>
      </c>
    </row>
    <row r="21" spans="1:106" ht="15.75" customHeight="1">
      <c r="A21" s="11"/>
      <c r="B21" s="12"/>
      <c r="C21" s="4"/>
      <c r="D21" s="13" t="s">
        <v>59</v>
      </c>
      <c r="E21" s="14"/>
      <c r="F21" s="14"/>
      <c r="G21" s="14" t="s">
        <v>109</v>
      </c>
      <c r="H21" s="14"/>
      <c r="I21" s="14"/>
      <c r="J21" s="14" t="s">
        <v>98</v>
      </c>
      <c r="K21" s="14"/>
      <c r="L21" s="14" t="s">
        <v>109</v>
      </c>
      <c r="M21" s="14"/>
      <c r="N21" s="14"/>
      <c r="O21" s="14" t="s">
        <v>109</v>
      </c>
      <c r="P21" s="14" t="s">
        <v>105</v>
      </c>
      <c r="Q21" s="14"/>
      <c r="R21" s="14"/>
      <c r="S21" s="14"/>
      <c r="T21" s="14" t="s">
        <v>109</v>
      </c>
      <c r="U21" s="14"/>
      <c r="V21" s="14" t="s">
        <v>93</v>
      </c>
      <c r="W21" s="14"/>
      <c r="X21" s="14"/>
      <c r="Y21" s="14"/>
      <c r="Z21" s="14" t="s">
        <v>98</v>
      </c>
      <c r="AA21" s="14"/>
      <c r="AB21" s="14"/>
      <c r="AC21" s="14"/>
      <c r="AD21" s="14"/>
      <c r="AE21" s="14"/>
      <c r="AF21" s="15" t="s">
        <v>109</v>
      </c>
      <c r="AG21" s="14" t="s">
        <v>31</v>
      </c>
      <c r="AH21" s="14"/>
      <c r="AI21" s="17" t="s">
        <v>109</v>
      </c>
      <c r="AJ21" s="17"/>
      <c r="AK21" s="14"/>
      <c r="AL21" s="16"/>
      <c r="AM21" s="14" t="s">
        <v>19</v>
      </c>
      <c r="AN21" s="15"/>
      <c r="AO21" s="17"/>
      <c r="AP21" s="14" t="s">
        <v>31</v>
      </c>
      <c r="AQ21" s="14"/>
      <c r="AR21" s="14" t="s">
        <v>8</v>
      </c>
      <c r="AS21" s="14"/>
      <c r="AT21" s="14"/>
      <c r="AU21" s="14"/>
      <c r="AV21" s="14"/>
      <c r="AW21" s="14" t="s">
        <v>112</v>
      </c>
      <c r="AX21" s="14" t="s">
        <v>98</v>
      </c>
      <c r="AY21" s="14" t="s">
        <v>109</v>
      </c>
      <c r="AZ21" s="14"/>
      <c r="BA21" s="14"/>
      <c r="BB21" s="14" t="s">
        <v>110</v>
      </c>
      <c r="BC21" s="14" t="s">
        <v>98</v>
      </c>
      <c r="BD21" s="14" t="s">
        <v>109</v>
      </c>
      <c r="BE21" s="14"/>
      <c r="BF21" s="14"/>
      <c r="BG21" s="14" t="s">
        <v>109</v>
      </c>
      <c r="BH21" s="14" t="s">
        <v>105</v>
      </c>
      <c r="BI21" s="14"/>
      <c r="BJ21" s="14"/>
      <c r="BK21" s="14"/>
      <c r="BL21" s="14"/>
      <c r="BM21" s="14"/>
      <c r="BN21" s="14"/>
      <c r="BO21" s="14"/>
      <c r="BP21" s="14"/>
      <c r="BQ21" s="14" t="s">
        <v>98</v>
      </c>
      <c r="BR21" s="14"/>
      <c r="BS21" s="14" t="s">
        <v>93</v>
      </c>
      <c r="BT21" s="14"/>
      <c r="BU21" s="14"/>
      <c r="BV21" s="14"/>
      <c r="BW21" s="14" t="s">
        <v>98</v>
      </c>
      <c r="BX21" s="14"/>
      <c r="BY21" s="14" t="s">
        <v>19</v>
      </c>
      <c r="BZ21" s="14"/>
      <c r="CA21" s="14" t="s">
        <v>109</v>
      </c>
      <c r="CB21" s="28" t="s">
        <v>8</v>
      </c>
      <c r="CC21" s="14"/>
      <c r="CD21" s="14"/>
      <c r="CE21" s="14"/>
      <c r="CF21" s="14"/>
      <c r="CG21" s="10">
        <f t="shared" si="0"/>
        <v>2</v>
      </c>
      <c r="CH21" s="10">
        <f t="shared" si="1"/>
        <v>2</v>
      </c>
      <c r="CI21" s="10">
        <f t="shared" si="2"/>
        <v>0</v>
      </c>
      <c r="CJ21" s="10">
        <f t="shared" si="3"/>
        <v>0</v>
      </c>
      <c r="CK21" s="10">
        <f t="shared" si="4"/>
        <v>0</v>
      </c>
      <c r="CL21" s="10">
        <f t="shared" si="5"/>
        <v>2</v>
      </c>
      <c r="CM21" s="10">
        <f t="shared" si="6"/>
        <v>9</v>
      </c>
      <c r="CN21" s="10">
        <f t="shared" si="7"/>
        <v>0</v>
      </c>
      <c r="CO21" s="10">
        <f t="shared" si="8"/>
        <v>0</v>
      </c>
      <c r="CP21" s="10">
        <f t="shared" si="9"/>
        <v>0</v>
      </c>
      <c r="CQ21" s="10">
        <f t="shared" si="10"/>
        <v>5</v>
      </c>
      <c r="CR21" s="10">
        <f t="shared" si="11"/>
        <v>0</v>
      </c>
      <c r="CS21" s="10">
        <f t="shared" si="12"/>
        <v>2</v>
      </c>
      <c r="CT21" s="10">
        <f t="shared" si="13"/>
        <v>0</v>
      </c>
      <c r="CU21" s="10">
        <f t="shared" si="14"/>
        <v>0</v>
      </c>
      <c r="CV21" s="10">
        <f t="shared" si="15"/>
        <v>0</v>
      </c>
      <c r="CW21" s="10">
        <f t="shared" si="16"/>
        <v>0</v>
      </c>
      <c r="CX21" s="10">
        <f t="shared" si="17"/>
        <v>0</v>
      </c>
      <c r="CY21" s="10">
        <f t="shared" si="18"/>
        <v>0</v>
      </c>
      <c r="CZ21" s="10">
        <f t="shared" si="19"/>
        <v>0</v>
      </c>
      <c r="DA21" s="10">
        <f t="shared" si="20"/>
        <v>0</v>
      </c>
      <c r="DB21" s="10">
        <f t="shared" si="21"/>
        <v>0</v>
      </c>
    </row>
    <row r="22" spans="1:106" ht="15.75" customHeight="1">
      <c r="A22" s="11" t="s">
        <v>60</v>
      </c>
      <c r="B22" s="12" t="s">
        <v>17</v>
      </c>
      <c r="C22" s="4"/>
      <c r="D22" s="13" t="s">
        <v>61</v>
      </c>
      <c r="E22" s="14"/>
      <c r="F22" s="14"/>
      <c r="G22" s="14"/>
      <c r="H22" s="14"/>
      <c r="I22" s="14" t="s">
        <v>109</v>
      </c>
      <c r="J22" s="14"/>
      <c r="K22" s="14" t="s">
        <v>98</v>
      </c>
      <c r="L22" s="14"/>
      <c r="M22" s="14"/>
      <c r="N22" s="14" t="s">
        <v>109</v>
      </c>
      <c r="O22" s="14"/>
      <c r="P22" s="14" t="s">
        <v>31</v>
      </c>
      <c r="Q22" s="14"/>
      <c r="R22" s="14" t="s">
        <v>112</v>
      </c>
      <c r="S22" s="14"/>
      <c r="T22" s="14"/>
      <c r="U22" s="14"/>
      <c r="V22" s="14"/>
      <c r="W22" s="14"/>
      <c r="X22" s="14"/>
      <c r="Y22" s="14" t="s">
        <v>109</v>
      </c>
      <c r="Z22" s="14"/>
      <c r="AA22" s="14"/>
      <c r="AB22" s="14" t="s">
        <v>98</v>
      </c>
      <c r="AC22" s="14"/>
      <c r="AD22" s="14"/>
      <c r="AE22" s="14"/>
      <c r="AF22" s="14"/>
      <c r="AG22" s="14" t="s">
        <v>31</v>
      </c>
      <c r="AH22" s="30" t="s">
        <v>109</v>
      </c>
      <c r="AI22" s="29"/>
      <c r="AJ22" s="27"/>
      <c r="AK22" s="27"/>
      <c r="AL22" s="14"/>
      <c r="AM22" s="14" t="s">
        <v>113</v>
      </c>
      <c r="AN22" s="15"/>
      <c r="AO22" s="17"/>
      <c r="AP22" s="14" t="s">
        <v>31</v>
      </c>
      <c r="AQ22" s="14"/>
      <c r="AR22" s="14" t="s">
        <v>8</v>
      </c>
      <c r="AS22" s="14"/>
      <c r="AT22" s="14"/>
      <c r="AU22" s="14"/>
      <c r="AV22" s="14"/>
      <c r="AW22" s="14"/>
      <c r="AX22" s="14" t="s">
        <v>98</v>
      </c>
      <c r="AY22" s="14"/>
      <c r="AZ22" s="14" t="s">
        <v>112</v>
      </c>
      <c r="BA22" s="14" t="s">
        <v>109</v>
      </c>
      <c r="BB22" s="14" t="s">
        <v>93</v>
      </c>
      <c r="BC22" s="14"/>
      <c r="BD22" s="14"/>
      <c r="BE22" s="14" t="s">
        <v>112</v>
      </c>
      <c r="BF22" s="14" t="s">
        <v>109</v>
      </c>
      <c r="BG22" s="14"/>
      <c r="BH22" s="14" t="s">
        <v>31</v>
      </c>
      <c r="BI22" s="14"/>
      <c r="BJ22" s="14" t="s">
        <v>112</v>
      </c>
      <c r="BK22" s="14"/>
      <c r="BL22" s="14"/>
      <c r="BM22" s="14"/>
      <c r="BN22" s="14"/>
      <c r="BO22" s="14"/>
      <c r="BP22" s="14"/>
      <c r="BQ22" s="14"/>
      <c r="BR22" s="14" t="s">
        <v>98</v>
      </c>
      <c r="BS22" s="14"/>
      <c r="BT22" s="14"/>
      <c r="BU22" s="14" t="s">
        <v>93</v>
      </c>
      <c r="BV22" s="14"/>
      <c r="BW22" s="14"/>
      <c r="BX22" s="14"/>
      <c r="BY22" s="14" t="s">
        <v>106</v>
      </c>
      <c r="BZ22" s="14"/>
      <c r="CA22" s="14"/>
      <c r="CB22" s="28" t="s">
        <v>8</v>
      </c>
      <c r="CC22" s="14"/>
      <c r="CD22" s="14" t="s">
        <v>109</v>
      </c>
      <c r="CE22" s="14"/>
      <c r="CF22" s="14"/>
      <c r="CG22" s="10">
        <f t="shared" si="0"/>
        <v>4</v>
      </c>
      <c r="CH22" s="10">
        <f t="shared" si="1"/>
        <v>2</v>
      </c>
      <c r="CI22" s="10">
        <f t="shared" si="2"/>
        <v>0</v>
      </c>
      <c r="CJ22" s="10">
        <f t="shared" si="3"/>
        <v>0</v>
      </c>
      <c r="CK22" s="10">
        <f t="shared" si="4"/>
        <v>0</v>
      </c>
      <c r="CL22" s="10">
        <f t="shared" si="5"/>
        <v>2</v>
      </c>
      <c r="CM22" s="10">
        <f t="shared" si="6"/>
        <v>6</v>
      </c>
      <c r="CN22" s="10">
        <f t="shared" si="7"/>
        <v>0</v>
      </c>
      <c r="CO22" s="10">
        <f t="shared" si="8"/>
        <v>0</v>
      </c>
      <c r="CP22" s="10">
        <f t="shared" si="9"/>
        <v>0</v>
      </c>
      <c r="CQ22" s="10">
        <f t="shared" si="10"/>
        <v>3</v>
      </c>
      <c r="CR22" s="10">
        <f t="shared" si="11"/>
        <v>0</v>
      </c>
      <c r="CS22" s="10">
        <f t="shared" si="12"/>
        <v>0</v>
      </c>
      <c r="CT22" s="10">
        <f t="shared" si="13"/>
        <v>0</v>
      </c>
      <c r="CU22" s="10">
        <f t="shared" si="14"/>
        <v>0</v>
      </c>
      <c r="CV22" s="10">
        <f t="shared" si="15"/>
        <v>0</v>
      </c>
      <c r="CW22" s="10">
        <f t="shared" si="16"/>
        <v>0</v>
      </c>
      <c r="CX22" s="10">
        <f t="shared" si="17"/>
        <v>0</v>
      </c>
      <c r="CY22" s="10">
        <f t="shared" si="18"/>
        <v>0</v>
      </c>
      <c r="CZ22" s="10">
        <f t="shared" si="19"/>
        <v>0</v>
      </c>
      <c r="DA22" s="10">
        <f t="shared" si="20"/>
        <v>0</v>
      </c>
      <c r="DB22" s="10">
        <f t="shared" si="21"/>
        <v>0</v>
      </c>
    </row>
    <row r="23" spans="1:106" ht="15.75" customHeight="1">
      <c r="A23" s="11" t="s">
        <v>62</v>
      </c>
      <c r="B23" s="12" t="s">
        <v>18</v>
      </c>
      <c r="C23" s="4"/>
      <c r="D23" s="13" t="s">
        <v>63</v>
      </c>
      <c r="E23" s="14"/>
      <c r="F23" s="14"/>
      <c r="G23" s="14"/>
      <c r="H23" s="14"/>
      <c r="I23" s="14" t="s">
        <v>109</v>
      </c>
      <c r="J23" s="14"/>
      <c r="K23" s="14"/>
      <c r="L23" s="14"/>
      <c r="M23" s="14" t="s">
        <v>98</v>
      </c>
      <c r="N23" s="14" t="s">
        <v>109</v>
      </c>
      <c r="O23" s="14"/>
      <c r="P23" s="14" t="s">
        <v>31</v>
      </c>
      <c r="Q23" s="14" t="s">
        <v>109</v>
      </c>
      <c r="R23" s="14"/>
      <c r="S23" s="14"/>
      <c r="T23" s="14"/>
      <c r="U23" s="14"/>
      <c r="V23" s="14" t="s">
        <v>109</v>
      </c>
      <c r="W23" s="14"/>
      <c r="X23" s="14"/>
      <c r="Y23" s="14" t="s">
        <v>98</v>
      </c>
      <c r="Z23" s="14"/>
      <c r="AA23" s="14"/>
      <c r="AB23" s="14"/>
      <c r="AC23" s="14" t="s">
        <v>98</v>
      </c>
      <c r="AD23" s="14"/>
      <c r="AE23" s="14"/>
      <c r="AF23" s="14" t="s">
        <v>109</v>
      </c>
      <c r="AG23" s="14" t="s">
        <v>31</v>
      </c>
      <c r="AH23" s="17"/>
      <c r="AI23" s="16"/>
      <c r="AJ23" s="14"/>
      <c r="AK23" s="14" t="s">
        <v>109</v>
      </c>
      <c r="AL23" s="14"/>
      <c r="AM23" s="14" t="s">
        <v>19</v>
      </c>
      <c r="AN23" s="15"/>
      <c r="AO23" s="17"/>
      <c r="AP23" s="14" t="s">
        <v>31</v>
      </c>
      <c r="AQ23" s="14"/>
      <c r="AR23" s="14" t="s">
        <v>8</v>
      </c>
      <c r="AS23" s="14"/>
      <c r="AT23" s="14"/>
      <c r="AU23" s="14"/>
      <c r="AV23" s="14" t="s">
        <v>112</v>
      </c>
      <c r="AW23" s="14"/>
      <c r="AX23" s="14"/>
      <c r="AY23" s="14" t="s">
        <v>109</v>
      </c>
      <c r="AZ23" s="14" t="s">
        <v>98</v>
      </c>
      <c r="BA23" s="14" t="s">
        <v>109</v>
      </c>
      <c r="BB23" s="14" t="s">
        <v>93</v>
      </c>
      <c r="BC23" s="14"/>
      <c r="BD23" s="14" t="s">
        <v>109</v>
      </c>
      <c r="BE23" s="14" t="s">
        <v>98</v>
      </c>
      <c r="BF23" s="14" t="s">
        <v>109</v>
      </c>
      <c r="BG23" s="14"/>
      <c r="BH23" s="14" t="s">
        <v>31</v>
      </c>
      <c r="BI23" s="14"/>
      <c r="BJ23" s="14" t="s">
        <v>98</v>
      </c>
      <c r="BK23" s="14"/>
      <c r="BL23" s="14"/>
      <c r="BM23" s="14"/>
      <c r="BN23" s="14"/>
      <c r="BO23" s="14"/>
      <c r="BP23" s="14" t="s">
        <v>98</v>
      </c>
      <c r="BQ23" s="14"/>
      <c r="BR23" s="14"/>
      <c r="BS23" s="14" t="s">
        <v>93</v>
      </c>
      <c r="BT23" s="14"/>
      <c r="BU23" s="14"/>
      <c r="BV23" s="14"/>
      <c r="BW23" s="14"/>
      <c r="BX23" s="14"/>
      <c r="BY23" s="14" t="s">
        <v>106</v>
      </c>
      <c r="BZ23" s="14" t="s">
        <v>109</v>
      </c>
      <c r="CA23" s="14"/>
      <c r="CB23" s="28" t="s">
        <v>8</v>
      </c>
      <c r="CC23" s="14"/>
      <c r="CD23" s="14"/>
      <c r="CE23" s="14" t="s">
        <v>98</v>
      </c>
      <c r="CF23" s="14"/>
      <c r="CG23" s="10">
        <f t="shared" si="0"/>
        <v>4</v>
      </c>
      <c r="CH23" s="10">
        <f t="shared" si="1"/>
        <v>2</v>
      </c>
      <c r="CI23" s="10">
        <f t="shared" si="2"/>
        <v>0</v>
      </c>
      <c r="CJ23" s="10">
        <f t="shared" si="3"/>
        <v>0</v>
      </c>
      <c r="CK23" s="10">
        <f t="shared" si="4"/>
        <v>0</v>
      </c>
      <c r="CL23" s="10">
        <f t="shared" si="5"/>
        <v>2</v>
      </c>
      <c r="CM23" s="10">
        <f t="shared" si="6"/>
        <v>10</v>
      </c>
      <c r="CN23" s="10">
        <f t="shared" si="7"/>
        <v>0</v>
      </c>
      <c r="CO23" s="10">
        <f t="shared" si="8"/>
        <v>0</v>
      </c>
      <c r="CP23" s="10">
        <f t="shared" si="9"/>
        <v>0</v>
      </c>
      <c r="CQ23" s="10">
        <f t="shared" si="10"/>
        <v>7</v>
      </c>
      <c r="CR23" s="10">
        <f t="shared" si="11"/>
        <v>0</v>
      </c>
      <c r="CS23" s="10">
        <f t="shared" si="12"/>
        <v>1</v>
      </c>
      <c r="CT23" s="10">
        <f t="shared" si="13"/>
        <v>0</v>
      </c>
      <c r="CU23" s="10">
        <f t="shared" si="14"/>
        <v>0</v>
      </c>
      <c r="CV23" s="10">
        <f t="shared" si="15"/>
        <v>0</v>
      </c>
      <c r="CW23" s="10">
        <f t="shared" si="16"/>
        <v>0</v>
      </c>
      <c r="CX23" s="10">
        <f t="shared" si="17"/>
        <v>0</v>
      </c>
      <c r="CY23" s="10">
        <f t="shared" si="18"/>
        <v>0</v>
      </c>
      <c r="CZ23" s="10">
        <f t="shared" si="19"/>
        <v>0</v>
      </c>
      <c r="DA23" s="10">
        <f t="shared" si="20"/>
        <v>0</v>
      </c>
      <c r="DB23" s="10">
        <f t="shared" si="21"/>
        <v>0</v>
      </c>
    </row>
    <row r="24" spans="1:106" ht="15.75" customHeight="1">
      <c r="A24" s="11"/>
      <c r="B24" s="12"/>
      <c r="C24" s="4"/>
      <c r="D24" s="13" t="s">
        <v>64</v>
      </c>
      <c r="E24" s="14"/>
      <c r="F24" s="14"/>
      <c r="G24" s="14" t="s">
        <v>109</v>
      </c>
      <c r="H24" s="14"/>
      <c r="I24" s="14"/>
      <c r="J24" s="14"/>
      <c r="K24" s="14" t="s">
        <v>98</v>
      </c>
      <c r="L24" s="14" t="s">
        <v>109</v>
      </c>
      <c r="M24" s="14"/>
      <c r="N24" s="14"/>
      <c r="O24" s="14" t="s">
        <v>109</v>
      </c>
      <c r="P24" s="14" t="s">
        <v>31</v>
      </c>
      <c r="Q24" s="14" t="s">
        <v>98</v>
      </c>
      <c r="R24" s="14"/>
      <c r="S24" s="14"/>
      <c r="T24" s="14" t="s">
        <v>109</v>
      </c>
      <c r="U24" s="21"/>
      <c r="V24" s="21"/>
      <c r="W24" s="21"/>
      <c r="X24" s="21"/>
      <c r="Y24" s="21"/>
      <c r="Z24" s="21"/>
      <c r="AA24" s="14" t="s">
        <v>98</v>
      </c>
      <c r="AB24" s="14"/>
      <c r="AC24" s="14"/>
      <c r="AD24" s="14"/>
      <c r="AE24" s="14"/>
      <c r="AF24" s="14" t="s">
        <v>109</v>
      </c>
      <c r="AG24" s="14" t="s">
        <v>31</v>
      </c>
      <c r="AH24" s="17"/>
      <c r="AI24" s="16" t="s">
        <v>109</v>
      </c>
      <c r="AJ24" s="14"/>
      <c r="AK24" s="14"/>
      <c r="AL24" s="14"/>
      <c r="AM24" s="14" t="s">
        <v>19</v>
      </c>
      <c r="AN24" s="15"/>
      <c r="AO24" s="17"/>
      <c r="AP24" s="14" t="s">
        <v>31</v>
      </c>
      <c r="AQ24" s="14"/>
      <c r="AR24" s="14" t="s">
        <v>8</v>
      </c>
      <c r="AS24" s="14"/>
      <c r="AT24" s="14"/>
      <c r="AU24" s="14"/>
      <c r="AV24" s="14"/>
      <c r="AW24" s="14" t="s">
        <v>109</v>
      </c>
      <c r="AX24" s="14" t="s">
        <v>98</v>
      </c>
      <c r="AY24" s="14" t="s">
        <v>112</v>
      </c>
      <c r="AZ24" s="14"/>
      <c r="BA24" s="14"/>
      <c r="BB24" s="14" t="s">
        <v>110</v>
      </c>
      <c r="BC24" s="14"/>
      <c r="BD24" s="14" t="s">
        <v>112</v>
      </c>
      <c r="BE24" s="14"/>
      <c r="BF24" s="14"/>
      <c r="BG24" s="14" t="s">
        <v>109</v>
      </c>
      <c r="BH24" s="14" t="s">
        <v>31</v>
      </c>
      <c r="BI24" s="14" t="s">
        <v>98</v>
      </c>
      <c r="BJ24" s="14"/>
      <c r="BK24" s="14"/>
      <c r="BL24" s="14"/>
      <c r="BM24" s="14"/>
      <c r="BN24" s="14"/>
      <c r="BO24" s="14"/>
      <c r="BP24" s="14"/>
      <c r="BQ24" s="14"/>
      <c r="BR24" s="14" t="s">
        <v>98</v>
      </c>
      <c r="BS24" s="14"/>
      <c r="BT24" s="14"/>
      <c r="BU24" s="14" t="s">
        <v>93</v>
      </c>
      <c r="BV24" s="14"/>
      <c r="BW24" s="14"/>
      <c r="BX24" s="14" t="s">
        <v>98</v>
      </c>
      <c r="BY24" s="14" t="s">
        <v>19</v>
      </c>
      <c r="BZ24" s="14"/>
      <c r="CA24" s="14" t="s">
        <v>109</v>
      </c>
      <c r="CB24" s="28" t="s">
        <v>8</v>
      </c>
      <c r="CC24" s="14"/>
      <c r="CD24" s="14"/>
      <c r="CE24" s="14"/>
      <c r="CF24" s="14"/>
      <c r="CG24" s="10">
        <f t="shared" si="0"/>
        <v>4</v>
      </c>
      <c r="CH24" s="10">
        <f t="shared" si="1"/>
        <v>2</v>
      </c>
      <c r="CI24" s="10">
        <f t="shared" si="2"/>
        <v>0</v>
      </c>
      <c r="CJ24" s="10">
        <f t="shared" si="3"/>
        <v>0</v>
      </c>
      <c r="CK24" s="10">
        <f t="shared" si="4"/>
        <v>0</v>
      </c>
      <c r="CL24" s="10">
        <f t="shared" si="5"/>
        <v>1</v>
      </c>
      <c r="CM24" s="10">
        <f t="shared" si="6"/>
        <v>8</v>
      </c>
      <c r="CN24" s="10">
        <f t="shared" si="7"/>
        <v>0</v>
      </c>
      <c r="CO24" s="10">
        <f t="shared" si="8"/>
        <v>0</v>
      </c>
      <c r="CP24" s="10">
        <f t="shared" si="9"/>
        <v>0</v>
      </c>
      <c r="CQ24" s="10">
        <f t="shared" si="10"/>
        <v>6</v>
      </c>
      <c r="CR24" s="10">
        <f t="shared" si="11"/>
        <v>0</v>
      </c>
      <c r="CS24" s="10">
        <f t="shared" si="12"/>
        <v>2</v>
      </c>
      <c r="CT24" s="10">
        <f t="shared" si="13"/>
        <v>0</v>
      </c>
      <c r="CU24" s="10">
        <f t="shared" si="14"/>
        <v>0</v>
      </c>
      <c r="CV24" s="10">
        <f t="shared" si="15"/>
        <v>0</v>
      </c>
      <c r="CW24" s="10">
        <f t="shared" si="16"/>
        <v>0</v>
      </c>
      <c r="CX24" s="10">
        <f t="shared" si="17"/>
        <v>0</v>
      </c>
      <c r="CY24" s="10">
        <f t="shared" si="18"/>
        <v>0</v>
      </c>
      <c r="CZ24" s="10">
        <f t="shared" si="19"/>
        <v>0</v>
      </c>
      <c r="DA24" s="10">
        <f t="shared" si="20"/>
        <v>0</v>
      </c>
      <c r="DB24" s="10">
        <f t="shared" si="21"/>
        <v>0</v>
      </c>
    </row>
    <row r="25" spans="1:106" ht="15.75" customHeight="1">
      <c r="A25" s="11" t="s">
        <v>65</v>
      </c>
      <c r="B25" s="12" t="s">
        <v>27</v>
      </c>
      <c r="C25" s="4"/>
      <c r="D25" s="13" t="s">
        <v>66</v>
      </c>
      <c r="E25" s="14"/>
      <c r="F25" s="14"/>
      <c r="G25" s="14"/>
      <c r="H25" s="14"/>
      <c r="I25" s="14" t="s">
        <v>109</v>
      </c>
      <c r="J25" s="14" t="s">
        <v>98</v>
      </c>
      <c r="K25" s="14"/>
      <c r="L25" s="14"/>
      <c r="M25" s="14"/>
      <c r="N25" s="14" t="s">
        <v>109</v>
      </c>
      <c r="O25" s="14"/>
      <c r="P25" s="14" t="s">
        <v>111</v>
      </c>
      <c r="Q25" s="14" t="s">
        <v>98</v>
      </c>
      <c r="R25" s="14"/>
      <c r="S25" s="14"/>
      <c r="T25" s="15"/>
      <c r="U25" s="14" t="s">
        <v>109</v>
      </c>
      <c r="V25" s="14"/>
      <c r="W25" s="14"/>
      <c r="X25" s="14"/>
      <c r="Y25" s="14"/>
      <c r="Z25" s="14"/>
      <c r="AA25" s="14" t="s">
        <v>98</v>
      </c>
      <c r="AB25" s="16"/>
      <c r="AC25" s="14"/>
      <c r="AD25" s="21"/>
      <c r="AE25" s="21"/>
      <c r="AF25" s="21"/>
      <c r="AG25" s="14" t="s">
        <v>31</v>
      </c>
      <c r="AH25" s="25" t="s">
        <v>109</v>
      </c>
      <c r="AI25" s="26"/>
      <c r="AJ25" s="21" t="s">
        <v>109</v>
      </c>
      <c r="AK25" s="21"/>
      <c r="AL25" s="21"/>
      <c r="AM25" s="14" t="s">
        <v>19</v>
      </c>
      <c r="AN25" s="31"/>
      <c r="AO25" s="25"/>
      <c r="AP25" s="14" t="s">
        <v>31</v>
      </c>
      <c r="AQ25" s="21"/>
      <c r="AR25" s="14" t="s">
        <v>8</v>
      </c>
      <c r="AS25" s="21"/>
      <c r="AT25" s="21"/>
      <c r="AU25" s="14"/>
      <c r="AV25" s="14"/>
      <c r="AW25" s="14" t="s">
        <v>98</v>
      </c>
      <c r="AX25" s="14"/>
      <c r="AY25" s="14" t="s">
        <v>98</v>
      </c>
      <c r="AZ25" s="14" t="s">
        <v>93</v>
      </c>
      <c r="BA25" s="14" t="s">
        <v>109</v>
      </c>
      <c r="BB25" s="14"/>
      <c r="BC25" s="14" t="s">
        <v>109</v>
      </c>
      <c r="BD25" s="14" t="s">
        <v>98</v>
      </c>
      <c r="BE25" s="14"/>
      <c r="BF25" s="14" t="s">
        <v>109</v>
      </c>
      <c r="BG25" s="14"/>
      <c r="BH25" s="14" t="s">
        <v>111</v>
      </c>
      <c r="BI25" s="14" t="s">
        <v>98</v>
      </c>
      <c r="BJ25" s="14"/>
      <c r="BK25" s="14" t="s">
        <v>109</v>
      </c>
      <c r="BL25" s="14"/>
      <c r="BM25" s="14"/>
      <c r="BN25" s="14"/>
      <c r="BO25" s="14"/>
      <c r="BP25" s="14"/>
      <c r="BQ25" s="14" t="s">
        <v>98</v>
      </c>
      <c r="BR25" s="14"/>
      <c r="BS25" s="14" t="s">
        <v>93</v>
      </c>
      <c r="BT25" s="14"/>
      <c r="BU25" s="14"/>
      <c r="BV25" s="14"/>
      <c r="BW25" s="14"/>
      <c r="BX25" s="14" t="s">
        <v>98</v>
      </c>
      <c r="BY25" s="14" t="s">
        <v>19</v>
      </c>
      <c r="BZ25" s="14"/>
      <c r="CA25" s="14"/>
      <c r="CB25" s="14" t="s">
        <v>8</v>
      </c>
      <c r="CC25" s="14"/>
      <c r="CD25" s="14"/>
      <c r="CE25" s="14" t="s">
        <v>109</v>
      </c>
      <c r="CF25" s="14"/>
      <c r="CG25" s="10">
        <f t="shared" si="0"/>
        <v>2</v>
      </c>
      <c r="CH25" s="10">
        <f t="shared" si="1"/>
        <v>2</v>
      </c>
      <c r="CI25" s="10">
        <f t="shared" si="2"/>
        <v>0</v>
      </c>
      <c r="CJ25" s="10">
        <f t="shared" si="3"/>
        <v>0</v>
      </c>
      <c r="CK25" s="10">
        <f t="shared" si="4"/>
        <v>0</v>
      </c>
      <c r="CL25" s="10">
        <f t="shared" si="5"/>
        <v>2</v>
      </c>
      <c r="CM25" s="10">
        <f t="shared" si="6"/>
        <v>9</v>
      </c>
      <c r="CN25" s="10">
        <f t="shared" si="7"/>
        <v>0</v>
      </c>
      <c r="CO25" s="10">
        <f t="shared" si="8"/>
        <v>0</v>
      </c>
      <c r="CP25" s="10">
        <f t="shared" si="9"/>
        <v>0</v>
      </c>
      <c r="CQ25" s="10">
        <f t="shared" si="10"/>
        <v>8</v>
      </c>
      <c r="CR25" s="10">
        <f t="shared" si="11"/>
        <v>0</v>
      </c>
      <c r="CS25" s="10">
        <f t="shared" si="12"/>
        <v>2</v>
      </c>
      <c r="CT25" s="10">
        <f t="shared" si="13"/>
        <v>0</v>
      </c>
      <c r="CU25" s="10">
        <f t="shared" si="14"/>
        <v>0</v>
      </c>
      <c r="CV25" s="10">
        <f t="shared" si="15"/>
        <v>0</v>
      </c>
      <c r="CW25" s="10">
        <f t="shared" si="16"/>
        <v>0</v>
      </c>
      <c r="CX25" s="10">
        <f t="shared" si="17"/>
        <v>0</v>
      </c>
      <c r="CY25" s="10">
        <f t="shared" si="18"/>
        <v>0</v>
      </c>
      <c r="CZ25" s="10">
        <f t="shared" si="19"/>
        <v>0</v>
      </c>
      <c r="DA25" s="10">
        <f t="shared" si="20"/>
        <v>0</v>
      </c>
      <c r="DB25" s="10">
        <f t="shared" si="21"/>
        <v>0</v>
      </c>
    </row>
    <row r="26" spans="1:106" ht="15.75" customHeight="1">
      <c r="A26" s="11"/>
      <c r="B26" s="12"/>
      <c r="C26" s="4"/>
      <c r="D26" s="13" t="s">
        <v>67</v>
      </c>
      <c r="E26" s="14"/>
      <c r="F26" s="14"/>
      <c r="G26" s="14"/>
      <c r="H26" s="14"/>
      <c r="I26" s="14"/>
      <c r="J26" s="14" t="s">
        <v>101</v>
      </c>
      <c r="K26" s="14"/>
      <c r="L26" s="14" t="s">
        <v>114</v>
      </c>
      <c r="M26" s="14"/>
      <c r="N26" s="14" t="s">
        <v>109</v>
      </c>
      <c r="O26" s="14"/>
      <c r="P26" s="14"/>
      <c r="Q26" s="14"/>
      <c r="R26" s="14"/>
      <c r="S26" s="14"/>
      <c r="T26" s="14" t="s">
        <v>8</v>
      </c>
      <c r="U26" s="14"/>
      <c r="V26" s="14"/>
      <c r="W26" s="14"/>
      <c r="X26" s="14" t="s">
        <v>109</v>
      </c>
      <c r="Y26" s="14"/>
      <c r="Z26" s="14"/>
      <c r="AA26" s="14"/>
      <c r="AB26" s="16"/>
      <c r="AC26" s="15"/>
      <c r="AD26" s="14" t="s">
        <v>31</v>
      </c>
      <c r="AE26" s="14"/>
      <c r="AF26" s="14" t="s">
        <v>109</v>
      </c>
      <c r="AG26" s="14"/>
      <c r="AH26" s="14" t="s">
        <v>115</v>
      </c>
      <c r="AI26" s="14"/>
      <c r="AJ26" s="14"/>
      <c r="AK26" s="14"/>
      <c r="AL26" s="14" t="s">
        <v>19</v>
      </c>
      <c r="AM26" s="14" t="s">
        <v>109</v>
      </c>
      <c r="AN26" s="14"/>
      <c r="AO26" s="14"/>
      <c r="AP26" s="14"/>
      <c r="AQ26" s="14" t="s">
        <v>31</v>
      </c>
      <c r="AR26" s="14"/>
      <c r="AS26" s="14"/>
      <c r="AT26" s="14"/>
      <c r="AU26" s="16"/>
      <c r="AV26" s="14" t="s">
        <v>109</v>
      </c>
      <c r="AW26" s="14"/>
      <c r="AX26" s="14" t="s">
        <v>31</v>
      </c>
      <c r="AY26" s="14" t="s">
        <v>109</v>
      </c>
      <c r="AZ26" s="14"/>
      <c r="BA26" s="14" t="s">
        <v>109</v>
      </c>
      <c r="BB26" s="14" t="s">
        <v>102</v>
      </c>
      <c r="BC26" s="14"/>
      <c r="BD26" s="14" t="s">
        <v>102</v>
      </c>
      <c r="BE26" s="14"/>
      <c r="BF26" s="14" t="s">
        <v>109</v>
      </c>
      <c r="BG26" s="14"/>
      <c r="BH26" s="14"/>
      <c r="BI26" s="14" t="s">
        <v>109</v>
      </c>
      <c r="BJ26" s="14" t="s">
        <v>102</v>
      </c>
      <c r="BK26" s="14"/>
      <c r="BL26" s="14"/>
      <c r="BM26" s="15"/>
      <c r="BN26" s="32" t="s">
        <v>109</v>
      </c>
      <c r="BO26" s="16"/>
      <c r="BP26" s="14" t="s">
        <v>109</v>
      </c>
      <c r="BQ26" s="14"/>
      <c r="BR26" s="14"/>
      <c r="BS26" s="14"/>
      <c r="BT26" s="28" t="s">
        <v>8</v>
      </c>
      <c r="BU26" s="14" t="s">
        <v>109</v>
      </c>
      <c r="BV26" s="14"/>
      <c r="BW26" s="14"/>
      <c r="BX26" s="14" t="s">
        <v>31</v>
      </c>
      <c r="BY26" s="14"/>
      <c r="BZ26" s="14" t="s">
        <v>19</v>
      </c>
      <c r="CA26" s="14"/>
      <c r="CB26" s="14" t="s">
        <v>31</v>
      </c>
      <c r="CC26" s="14" t="s">
        <v>109</v>
      </c>
      <c r="CD26" s="14"/>
      <c r="CE26" s="14" t="s">
        <v>109</v>
      </c>
      <c r="CF26" s="14"/>
      <c r="CG26" s="10">
        <f t="shared" si="0"/>
        <v>5</v>
      </c>
      <c r="CH26" s="10">
        <f t="shared" si="1"/>
        <v>2</v>
      </c>
      <c r="CI26" s="10">
        <f t="shared" si="2"/>
        <v>0</v>
      </c>
      <c r="CJ26" s="10">
        <f t="shared" si="3"/>
        <v>0</v>
      </c>
      <c r="CK26" s="10">
        <f t="shared" si="4"/>
        <v>0</v>
      </c>
      <c r="CL26" s="10">
        <f t="shared" si="5"/>
        <v>0</v>
      </c>
      <c r="CM26" s="10">
        <f t="shared" si="6"/>
        <v>14</v>
      </c>
      <c r="CN26" s="10">
        <f t="shared" si="7"/>
        <v>0</v>
      </c>
      <c r="CO26" s="10">
        <f t="shared" si="8"/>
        <v>0</v>
      </c>
      <c r="CP26" s="10">
        <f t="shared" si="9"/>
        <v>0</v>
      </c>
      <c r="CQ26" s="10">
        <f t="shared" si="10"/>
        <v>0</v>
      </c>
      <c r="CR26" s="10">
        <f t="shared" si="11"/>
        <v>3</v>
      </c>
      <c r="CS26" s="10">
        <f t="shared" si="12"/>
        <v>2</v>
      </c>
      <c r="CT26" s="10">
        <f t="shared" si="13"/>
        <v>0</v>
      </c>
      <c r="CU26" s="10">
        <f t="shared" si="14"/>
        <v>0</v>
      </c>
      <c r="CV26" s="10">
        <f t="shared" si="15"/>
        <v>0</v>
      </c>
      <c r="CW26" s="10">
        <f t="shared" si="16"/>
        <v>0</v>
      </c>
      <c r="CX26" s="10">
        <f t="shared" si="17"/>
        <v>0</v>
      </c>
      <c r="CY26" s="10">
        <f t="shared" si="18"/>
        <v>0</v>
      </c>
      <c r="CZ26" s="10">
        <f t="shared" si="19"/>
        <v>0</v>
      </c>
      <c r="DA26" s="10">
        <f t="shared" si="20"/>
        <v>0</v>
      </c>
      <c r="DB26" s="10">
        <f t="shared" si="21"/>
        <v>0</v>
      </c>
    </row>
    <row r="27" spans="1:106" ht="15.75" customHeight="1">
      <c r="A27" s="11" t="s">
        <v>68</v>
      </c>
      <c r="B27" s="12" t="s">
        <v>26</v>
      </c>
      <c r="C27" s="33"/>
      <c r="D27" s="13" t="s">
        <v>69</v>
      </c>
      <c r="E27" s="14"/>
      <c r="F27" s="14"/>
      <c r="G27" s="14"/>
      <c r="H27" s="14"/>
      <c r="I27" s="14"/>
      <c r="J27" s="14" t="s">
        <v>31</v>
      </c>
      <c r="K27" s="14" t="s">
        <v>109</v>
      </c>
      <c r="L27" s="14" t="s">
        <v>114</v>
      </c>
      <c r="M27" s="14"/>
      <c r="N27" s="14"/>
      <c r="O27" s="14"/>
      <c r="P27" s="14"/>
      <c r="Q27" s="14" t="s">
        <v>102</v>
      </c>
      <c r="R27" s="14"/>
      <c r="S27" s="34"/>
      <c r="T27" s="14" t="s">
        <v>8</v>
      </c>
      <c r="U27" s="35"/>
      <c r="V27" s="36" t="s">
        <v>109</v>
      </c>
      <c r="W27" s="27"/>
      <c r="X27" s="37"/>
      <c r="Y27" s="27"/>
      <c r="Z27" s="27"/>
      <c r="AA27" s="37"/>
      <c r="AB27" s="14"/>
      <c r="AC27" s="15"/>
      <c r="AD27" s="14" t="s">
        <v>31</v>
      </c>
      <c r="AE27" s="14" t="s">
        <v>109</v>
      </c>
      <c r="AF27" s="14" t="s">
        <v>109</v>
      </c>
      <c r="AG27" s="14"/>
      <c r="AH27" s="14" t="s">
        <v>8</v>
      </c>
      <c r="AI27" s="14"/>
      <c r="AJ27" s="14"/>
      <c r="AK27" s="14" t="s">
        <v>109</v>
      </c>
      <c r="AL27" s="14" t="s">
        <v>19</v>
      </c>
      <c r="AM27" s="14"/>
      <c r="AN27" s="14"/>
      <c r="AO27" s="14"/>
      <c r="AP27" s="14"/>
      <c r="AQ27" s="14" t="s">
        <v>31</v>
      </c>
      <c r="AR27" s="38"/>
      <c r="AS27" s="14"/>
      <c r="AT27" s="14"/>
      <c r="AU27" s="16"/>
      <c r="AV27" s="14"/>
      <c r="AW27" s="14"/>
      <c r="AX27" s="14" t="s">
        <v>111</v>
      </c>
      <c r="AY27" s="14" t="s">
        <v>109</v>
      </c>
      <c r="AZ27" s="14"/>
      <c r="BA27" s="14"/>
      <c r="BB27" s="14"/>
      <c r="BC27" s="14" t="s">
        <v>109</v>
      </c>
      <c r="BD27" s="14" t="s">
        <v>102</v>
      </c>
      <c r="BE27" s="14"/>
      <c r="BF27" s="14"/>
      <c r="BG27" s="14"/>
      <c r="BH27" s="14" t="s">
        <v>109</v>
      </c>
      <c r="BI27" s="14" t="s">
        <v>109</v>
      </c>
      <c r="BJ27" s="14" t="s">
        <v>102</v>
      </c>
      <c r="BK27" s="14"/>
      <c r="BL27" s="14"/>
      <c r="BM27" s="15"/>
      <c r="BN27" s="38" t="s">
        <v>109</v>
      </c>
      <c r="BO27" s="16"/>
      <c r="BP27" s="14"/>
      <c r="BQ27" s="14"/>
      <c r="BR27" s="14" t="s">
        <v>109</v>
      </c>
      <c r="BS27" s="14"/>
      <c r="BT27" s="28" t="s">
        <v>8</v>
      </c>
      <c r="BU27" s="14"/>
      <c r="BV27" s="14"/>
      <c r="BW27" s="14" t="s">
        <v>109</v>
      </c>
      <c r="BX27" s="14" t="s">
        <v>31</v>
      </c>
      <c r="BY27" s="14"/>
      <c r="BZ27" s="14" t="s">
        <v>19</v>
      </c>
      <c r="CA27" s="14"/>
      <c r="CB27" s="14" t="s">
        <v>31</v>
      </c>
      <c r="CC27" s="14" t="s">
        <v>109</v>
      </c>
      <c r="CD27" s="14"/>
      <c r="CE27" s="14"/>
      <c r="CF27" s="14"/>
      <c r="CG27" s="10">
        <f t="shared" si="0"/>
        <v>5</v>
      </c>
      <c r="CH27" s="10">
        <f t="shared" si="1"/>
        <v>3</v>
      </c>
      <c r="CI27" s="10">
        <f t="shared" si="2"/>
        <v>0</v>
      </c>
      <c r="CJ27" s="10">
        <f t="shared" si="3"/>
        <v>0</v>
      </c>
      <c r="CK27" s="10">
        <f t="shared" si="4"/>
        <v>0</v>
      </c>
      <c r="CL27" s="10">
        <f t="shared" si="5"/>
        <v>0</v>
      </c>
      <c r="CM27" s="10">
        <f t="shared" si="6"/>
        <v>13</v>
      </c>
      <c r="CN27" s="10">
        <f t="shared" si="7"/>
        <v>0</v>
      </c>
      <c r="CO27" s="10">
        <f t="shared" si="8"/>
        <v>0</v>
      </c>
      <c r="CP27" s="10">
        <f t="shared" si="9"/>
        <v>0</v>
      </c>
      <c r="CQ27" s="10">
        <f t="shared" si="10"/>
        <v>0</v>
      </c>
      <c r="CR27" s="10">
        <f t="shared" si="11"/>
        <v>3</v>
      </c>
      <c r="CS27" s="10">
        <f t="shared" si="12"/>
        <v>2</v>
      </c>
      <c r="CT27" s="10">
        <f t="shared" si="13"/>
        <v>0</v>
      </c>
      <c r="CU27" s="10">
        <f t="shared" si="14"/>
        <v>0</v>
      </c>
      <c r="CV27" s="10">
        <f t="shared" si="15"/>
        <v>0</v>
      </c>
      <c r="CW27" s="10">
        <f t="shared" si="16"/>
        <v>0</v>
      </c>
      <c r="CX27" s="10">
        <f t="shared" si="17"/>
        <v>0</v>
      </c>
      <c r="CY27" s="10">
        <f t="shared" si="18"/>
        <v>0</v>
      </c>
      <c r="CZ27" s="10">
        <f t="shared" si="19"/>
        <v>0</v>
      </c>
      <c r="DA27" s="10">
        <f t="shared" si="20"/>
        <v>0</v>
      </c>
      <c r="DB27" s="10">
        <f t="shared" si="21"/>
        <v>0</v>
      </c>
    </row>
    <row r="28" spans="1:106" ht="15.75" customHeight="1">
      <c r="A28" s="11"/>
      <c r="B28" s="12"/>
      <c r="C28" s="33"/>
      <c r="D28" s="13" t="s">
        <v>70</v>
      </c>
      <c r="E28" s="14"/>
      <c r="F28" s="14"/>
      <c r="G28" s="14"/>
      <c r="H28" s="14"/>
      <c r="I28" s="14"/>
      <c r="J28" s="14" t="s">
        <v>31</v>
      </c>
      <c r="K28" s="14" t="s">
        <v>109</v>
      </c>
      <c r="L28" s="14" t="s">
        <v>102</v>
      </c>
      <c r="M28" s="14" t="s">
        <v>109</v>
      </c>
      <c r="N28" s="14"/>
      <c r="O28" s="14"/>
      <c r="P28" s="14"/>
      <c r="Q28" s="14" t="s">
        <v>102</v>
      </c>
      <c r="R28" s="14"/>
      <c r="S28" s="34"/>
      <c r="T28" s="14" t="s">
        <v>8</v>
      </c>
      <c r="U28" s="15"/>
      <c r="V28" s="38"/>
      <c r="W28" s="14" t="s">
        <v>109</v>
      </c>
      <c r="X28" s="28"/>
      <c r="Y28" s="14"/>
      <c r="Z28" s="14"/>
      <c r="AA28" s="28"/>
      <c r="AB28" s="14"/>
      <c r="AC28" s="15"/>
      <c r="AD28" s="14" t="s">
        <v>31</v>
      </c>
      <c r="AE28" s="14" t="s">
        <v>109</v>
      </c>
      <c r="AF28" s="14"/>
      <c r="AG28" s="14" t="s">
        <v>109</v>
      </c>
      <c r="AH28" s="14" t="s">
        <v>8</v>
      </c>
      <c r="AI28" s="14"/>
      <c r="AJ28" s="14"/>
      <c r="AK28" s="14"/>
      <c r="AL28" s="14" t="s">
        <v>109</v>
      </c>
      <c r="AM28" s="14"/>
      <c r="AN28" s="14"/>
      <c r="AO28" s="14"/>
      <c r="AP28" s="14"/>
      <c r="AQ28" s="14" t="s">
        <v>31</v>
      </c>
      <c r="AR28" s="38"/>
      <c r="AS28" s="14"/>
      <c r="AT28" s="14"/>
      <c r="AU28" s="16"/>
      <c r="AV28" s="14"/>
      <c r="AW28" s="14"/>
      <c r="AX28" s="14" t="s">
        <v>111</v>
      </c>
      <c r="AY28" s="14"/>
      <c r="AZ28" s="14" t="s">
        <v>109</v>
      </c>
      <c r="BA28" s="14"/>
      <c r="BB28" s="14"/>
      <c r="BC28" s="14" t="s">
        <v>109</v>
      </c>
      <c r="BD28" s="14" t="s">
        <v>102</v>
      </c>
      <c r="BE28" s="14"/>
      <c r="BF28" s="14"/>
      <c r="BG28" s="14"/>
      <c r="BH28" s="14" t="s">
        <v>109</v>
      </c>
      <c r="BI28" s="14"/>
      <c r="BJ28" s="14" t="s">
        <v>114</v>
      </c>
      <c r="BK28" s="14"/>
      <c r="BL28" s="14"/>
      <c r="BM28" s="15"/>
      <c r="BN28" s="38"/>
      <c r="BO28" s="38" t="s">
        <v>109</v>
      </c>
      <c r="BP28" s="14"/>
      <c r="BQ28" s="14"/>
      <c r="BR28" s="38" t="s">
        <v>109</v>
      </c>
      <c r="BS28" s="14"/>
      <c r="BT28" s="28" t="s">
        <v>8</v>
      </c>
      <c r="BU28" s="14"/>
      <c r="BV28" s="14"/>
      <c r="BW28" s="14"/>
      <c r="BX28" s="14" t="s">
        <v>31</v>
      </c>
      <c r="BY28" s="38" t="s">
        <v>109</v>
      </c>
      <c r="BZ28" s="14" t="s">
        <v>19</v>
      </c>
      <c r="CA28" s="14"/>
      <c r="CB28" s="14" t="s">
        <v>31</v>
      </c>
      <c r="CC28" s="14"/>
      <c r="CD28" s="14"/>
      <c r="CE28" s="14"/>
      <c r="CF28" s="14"/>
      <c r="CG28" s="10">
        <f t="shared" si="0"/>
        <v>5</v>
      </c>
      <c r="CH28" s="10">
        <f t="shared" si="1"/>
        <v>3</v>
      </c>
      <c r="CI28" s="10">
        <f t="shared" si="2"/>
        <v>0</v>
      </c>
      <c r="CJ28" s="10">
        <f t="shared" si="3"/>
        <v>0</v>
      </c>
      <c r="CK28" s="10">
        <f t="shared" si="4"/>
        <v>0</v>
      </c>
      <c r="CL28" s="10">
        <f t="shared" si="5"/>
        <v>0</v>
      </c>
      <c r="CM28" s="10">
        <f t="shared" si="6"/>
        <v>12</v>
      </c>
      <c r="CN28" s="10">
        <f t="shared" si="7"/>
        <v>0</v>
      </c>
      <c r="CO28" s="10">
        <f t="shared" si="8"/>
        <v>0</v>
      </c>
      <c r="CP28" s="10">
        <f t="shared" si="9"/>
        <v>0</v>
      </c>
      <c r="CQ28" s="10">
        <f t="shared" si="10"/>
        <v>0</v>
      </c>
      <c r="CR28" s="10">
        <f t="shared" si="11"/>
        <v>2</v>
      </c>
      <c r="CS28" s="10">
        <f t="shared" si="12"/>
        <v>1</v>
      </c>
      <c r="CT28" s="10">
        <f t="shared" si="13"/>
        <v>0</v>
      </c>
      <c r="CU28" s="10">
        <f t="shared" si="14"/>
        <v>0</v>
      </c>
      <c r="CV28" s="10">
        <f t="shared" si="15"/>
        <v>0</v>
      </c>
      <c r="CW28" s="10">
        <f t="shared" si="16"/>
        <v>0</v>
      </c>
      <c r="CX28" s="10">
        <f t="shared" si="17"/>
        <v>0</v>
      </c>
      <c r="CY28" s="10">
        <f t="shared" si="18"/>
        <v>0</v>
      </c>
      <c r="CZ28" s="10">
        <f t="shared" si="19"/>
        <v>0</v>
      </c>
      <c r="DA28" s="10">
        <f t="shared" si="20"/>
        <v>0</v>
      </c>
      <c r="DB28" s="10">
        <f t="shared" si="21"/>
        <v>0</v>
      </c>
    </row>
    <row r="29" spans="1:106" ht="15.75" customHeight="1">
      <c r="A29" s="11"/>
      <c r="B29" s="12"/>
      <c r="C29" s="33"/>
      <c r="D29" s="13" t="s">
        <v>71</v>
      </c>
      <c r="E29" s="14"/>
      <c r="F29" s="14"/>
      <c r="G29" s="14"/>
      <c r="H29" s="14"/>
      <c r="I29" s="14"/>
      <c r="J29" s="14" t="s">
        <v>101</v>
      </c>
      <c r="K29" s="14" t="s">
        <v>109</v>
      </c>
      <c r="L29" s="14"/>
      <c r="M29" s="14" t="s">
        <v>109</v>
      </c>
      <c r="N29" s="14"/>
      <c r="O29" s="14" t="s">
        <v>102</v>
      </c>
      <c r="P29" s="14"/>
      <c r="Q29" s="14"/>
      <c r="R29" s="14"/>
      <c r="S29" s="34"/>
      <c r="T29" s="14" t="s">
        <v>8</v>
      </c>
      <c r="U29" s="15"/>
      <c r="V29" s="38"/>
      <c r="W29" s="14" t="s">
        <v>109</v>
      </c>
      <c r="X29" s="28"/>
      <c r="Y29" s="14"/>
      <c r="Z29" s="14"/>
      <c r="AA29" s="28"/>
      <c r="AB29" s="14"/>
      <c r="AC29" s="15"/>
      <c r="AD29" s="14" t="s">
        <v>31</v>
      </c>
      <c r="AE29" s="14" t="s">
        <v>109</v>
      </c>
      <c r="AF29" s="14"/>
      <c r="AG29" s="14" t="s">
        <v>109</v>
      </c>
      <c r="AH29" s="14" t="s">
        <v>8</v>
      </c>
      <c r="AI29" s="14"/>
      <c r="AJ29" s="14"/>
      <c r="AK29" s="14"/>
      <c r="AL29" s="14" t="s">
        <v>109</v>
      </c>
      <c r="AM29" s="14"/>
      <c r="AN29" s="14"/>
      <c r="AO29" s="14"/>
      <c r="AP29" s="14"/>
      <c r="AQ29" s="14" t="s">
        <v>31</v>
      </c>
      <c r="AR29" s="38"/>
      <c r="AS29" s="14"/>
      <c r="AT29" s="14"/>
      <c r="AU29" s="16"/>
      <c r="AV29" s="14"/>
      <c r="AW29" s="14"/>
      <c r="AX29" s="14" t="s">
        <v>111</v>
      </c>
      <c r="AY29" s="14"/>
      <c r="AZ29" s="14" t="s">
        <v>109</v>
      </c>
      <c r="BA29" s="14"/>
      <c r="BB29" s="14" t="s">
        <v>102</v>
      </c>
      <c r="BC29" s="14" t="s">
        <v>109</v>
      </c>
      <c r="BD29" s="14"/>
      <c r="BE29" s="14"/>
      <c r="BF29" s="14"/>
      <c r="BG29" s="14"/>
      <c r="BH29" s="14" t="s">
        <v>109</v>
      </c>
      <c r="BI29" s="14" t="s">
        <v>102</v>
      </c>
      <c r="BJ29" s="14" t="s">
        <v>109</v>
      </c>
      <c r="BK29" s="14"/>
      <c r="BL29" s="14"/>
      <c r="BM29" s="15"/>
      <c r="BN29" s="38"/>
      <c r="BO29" s="38" t="s">
        <v>109</v>
      </c>
      <c r="BP29" s="14"/>
      <c r="BQ29" s="14"/>
      <c r="BR29" s="38" t="s">
        <v>109</v>
      </c>
      <c r="BS29" s="14"/>
      <c r="BT29" s="28" t="s">
        <v>8</v>
      </c>
      <c r="BU29" s="14"/>
      <c r="BV29" s="14"/>
      <c r="BW29" s="14"/>
      <c r="BX29" s="14" t="s">
        <v>31</v>
      </c>
      <c r="BY29" s="38" t="s">
        <v>109</v>
      </c>
      <c r="BZ29" s="14" t="s">
        <v>19</v>
      </c>
      <c r="CA29" s="14"/>
      <c r="CB29" s="14" t="s">
        <v>31</v>
      </c>
      <c r="CC29" s="14"/>
      <c r="CD29" s="14"/>
      <c r="CE29" s="14"/>
      <c r="CF29" s="14"/>
      <c r="CG29" s="10">
        <f t="shared" si="0"/>
        <v>4</v>
      </c>
      <c r="CH29" s="10">
        <f t="shared" si="1"/>
        <v>3</v>
      </c>
      <c r="CI29" s="10">
        <f t="shared" si="2"/>
        <v>0</v>
      </c>
      <c r="CJ29" s="10">
        <f t="shared" si="3"/>
        <v>0</v>
      </c>
      <c r="CK29" s="10">
        <f t="shared" si="4"/>
        <v>0</v>
      </c>
      <c r="CL29" s="10">
        <f t="shared" si="5"/>
        <v>0</v>
      </c>
      <c r="CM29" s="10">
        <f t="shared" si="6"/>
        <v>13</v>
      </c>
      <c r="CN29" s="10">
        <f t="shared" si="7"/>
        <v>0</v>
      </c>
      <c r="CO29" s="10">
        <f t="shared" si="8"/>
        <v>0</v>
      </c>
      <c r="CP29" s="10">
        <f t="shared" si="9"/>
        <v>0</v>
      </c>
      <c r="CQ29" s="10">
        <f t="shared" si="10"/>
        <v>0</v>
      </c>
      <c r="CR29" s="10">
        <f t="shared" si="11"/>
        <v>2</v>
      </c>
      <c r="CS29" s="10">
        <f t="shared" si="12"/>
        <v>1</v>
      </c>
      <c r="CT29" s="10">
        <f t="shared" si="13"/>
        <v>0</v>
      </c>
      <c r="CU29" s="10">
        <f t="shared" si="14"/>
        <v>0</v>
      </c>
      <c r="CV29" s="10">
        <f t="shared" si="15"/>
        <v>0</v>
      </c>
      <c r="CW29" s="10">
        <f t="shared" si="16"/>
        <v>0</v>
      </c>
      <c r="CX29" s="10">
        <f t="shared" si="17"/>
        <v>0</v>
      </c>
      <c r="CY29" s="10">
        <f t="shared" si="18"/>
        <v>0</v>
      </c>
      <c r="CZ29" s="10">
        <f t="shared" si="19"/>
        <v>0</v>
      </c>
      <c r="DA29" s="10">
        <f t="shared" si="20"/>
        <v>0</v>
      </c>
      <c r="DB29" s="10">
        <f t="shared" si="21"/>
        <v>0</v>
      </c>
    </row>
    <row r="30" spans="1:106" ht="15.75" customHeight="1">
      <c r="A30" s="11"/>
      <c r="B30" s="12"/>
      <c r="C30" s="33"/>
      <c r="D30" s="13" t="s">
        <v>72</v>
      </c>
      <c r="E30" s="14"/>
      <c r="F30" s="14"/>
      <c r="G30" s="14"/>
      <c r="H30" s="14"/>
      <c r="I30" s="14"/>
      <c r="J30" s="14" t="s">
        <v>31</v>
      </c>
      <c r="K30" s="14"/>
      <c r="L30" s="14"/>
      <c r="M30" s="14"/>
      <c r="N30" s="14"/>
      <c r="O30" s="14"/>
      <c r="P30" s="14"/>
      <c r="Q30" s="14"/>
      <c r="R30" s="14"/>
      <c r="S30" s="34"/>
      <c r="T30" s="14" t="s">
        <v>8</v>
      </c>
      <c r="U30" s="15"/>
      <c r="V30" s="38"/>
      <c r="W30" s="14"/>
      <c r="X30" s="28"/>
      <c r="Y30" s="14"/>
      <c r="Z30" s="14"/>
      <c r="AA30" s="28"/>
      <c r="AB30" s="14"/>
      <c r="AC30" s="15"/>
      <c r="AD30" s="14" t="s">
        <v>31</v>
      </c>
      <c r="AE30" s="14"/>
      <c r="AF30" s="14"/>
      <c r="AG30" s="14"/>
      <c r="AH30" s="14" t="s">
        <v>8</v>
      </c>
      <c r="AI30" s="14"/>
      <c r="AJ30" s="14"/>
      <c r="AK30" s="14"/>
      <c r="AL30" s="14" t="s">
        <v>19</v>
      </c>
      <c r="AM30" s="14"/>
      <c r="AN30" s="14"/>
      <c r="AO30" s="14"/>
      <c r="AP30" s="14"/>
      <c r="AQ30" s="14" t="s">
        <v>31</v>
      </c>
      <c r="AR30" s="38"/>
      <c r="AS30" s="14"/>
      <c r="AT30" s="14"/>
      <c r="AU30" s="16"/>
      <c r="AV30" s="14"/>
      <c r="AW30" s="14"/>
      <c r="AX30" s="14" t="s">
        <v>31</v>
      </c>
      <c r="AY30" s="14"/>
      <c r="AZ30" s="14"/>
      <c r="BA30" s="14"/>
      <c r="BB30" s="14" t="s">
        <v>102</v>
      </c>
      <c r="BC30" s="14"/>
      <c r="BD30" s="14"/>
      <c r="BE30" s="14"/>
      <c r="BF30" s="14"/>
      <c r="BG30" s="14"/>
      <c r="BH30" s="14"/>
      <c r="BI30" s="14" t="s">
        <v>102</v>
      </c>
      <c r="BJ30" s="14"/>
      <c r="BK30" s="14"/>
      <c r="BL30" s="14"/>
      <c r="BM30" s="15"/>
      <c r="BN30" s="38"/>
      <c r="BO30" s="16"/>
      <c r="BP30" s="14"/>
      <c r="BQ30" s="14"/>
      <c r="BR30" s="14"/>
      <c r="BS30" s="14"/>
      <c r="BT30" s="28" t="s">
        <v>8</v>
      </c>
      <c r="BU30" s="14"/>
      <c r="BV30" s="14"/>
      <c r="BW30" s="14"/>
      <c r="BX30" s="14" t="s">
        <v>31</v>
      </c>
      <c r="BY30" s="14"/>
      <c r="BZ30" s="14" t="s">
        <v>19</v>
      </c>
      <c r="CA30" s="14"/>
      <c r="CB30" s="14" t="s">
        <v>31</v>
      </c>
      <c r="CC30" s="14"/>
      <c r="CD30" s="14"/>
      <c r="CE30" s="14"/>
      <c r="CF30" s="14"/>
      <c r="CG30" s="10">
        <f t="shared" si="0"/>
        <v>6</v>
      </c>
      <c r="CH30" s="10">
        <f t="shared" si="1"/>
        <v>3</v>
      </c>
      <c r="CI30" s="10">
        <f t="shared" si="2"/>
        <v>0</v>
      </c>
      <c r="CJ30" s="10">
        <f t="shared" si="3"/>
        <v>0</v>
      </c>
      <c r="CK30" s="10">
        <f t="shared" si="4"/>
        <v>0</v>
      </c>
      <c r="CL30" s="10">
        <f t="shared" si="5"/>
        <v>0</v>
      </c>
      <c r="CM30" s="10">
        <f t="shared" si="6"/>
        <v>0</v>
      </c>
      <c r="CN30" s="10">
        <f t="shared" si="7"/>
        <v>0</v>
      </c>
      <c r="CO30" s="10">
        <f t="shared" si="8"/>
        <v>0</v>
      </c>
      <c r="CP30" s="10">
        <f t="shared" si="9"/>
        <v>0</v>
      </c>
      <c r="CQ30" s="10">
        <f t="shared" si="10"/>
        <v>0</v>
      </c>
      <c r="CR30" s="10">
        <f t="shared" si="11"/>
        <v>2</v>
      </c>
      <c r="CS30" s="10">
        <f t="shared" si="12"/>
        <v>2</v>
      </c>
      <c r="CT30" s="10">
        <f t="shared" si="13"/>
        <v>0</v>
      </c>
      <c r="CU30" s="10">
        <f t="shared" si="14"/>
        <v>0</v>
      </c>
      <c r="CV30" s="10">
        <f t="shared" si="15"/>
        <v>0</v>
      </c>
      <c r="CW30" s="10">
        <f t="shared" si="16"/>
        <v>0</v>
      </c>
      <c r="CX30" s="10">
        <f t="shared" si="17"/>
        <v>0</v>
      </c>
      <c r="CY30" s="10">
        <f t="shared" si="18"/>
        <v>0</v>
      </c>
      <c r="CZ30" s="10">
        <f t="shared" si="19"/>
        <v>0</v>
      </c>
      <c r="DA30" s="10">
        <f t="shared" si="20"/>
        <v>0</v>
      </c>
      <c r="DB30" s="10">
        <f t="shared" si="21"/>
        <v>0</v>
      </c>
    </row>
    <row r="31" spans="1:106" ht="15.75" customHeight="1">
      <c r="A31" s="11"/>
      <c r="B31" s="12"/>
      <c r="C31" s="33"/>
      <c r="D31" s="13" t="s">
        <v>73</v>
      </c>
      <c r="E31" s="14"/>
      <c r="F31" s="14"/>
      <c r="G31" s="14"/>
      <c r="H31" s="14"/>
      <c r="I31" s="14"/>
      <c r="J31" s="14" t="s">
        <v>31</v>
      </c>
      <c r="K31" s="14"/>
      <c r="L31" s="14" t="s">
        <v>102</v>
      </c>
      <c r="M31" s="14"/>
      <c r="N31" s="14" t="s">
        <v>109</v>
      </c>
      <c r="O31" s="14" t="s">
        <v>109</v>
      </c>
      <c r="P31" s="14"/>
      <c r="Q31" s="14" t="s">
        <v>102</v>
      </c>
      <c r="R31" s="14"/>
      <c r="S31" s="34"/>
      <c r="T31" s="14" t="s">
        <v>8</v>
      </c>
      <c r="U31" s="15"/>
      <c r="V31" s="38"/>
      <c r="W31" s="14"/>
      <c r="X31" s="28"/>
      <c r="Y31" s="14" t="s">
        <v>109</v>
      </c>
      <c r="Z31" s="14"/>
      <c r="AA31" s="28"/>
      <c r="AB31" s="14"/>
      <c r="AC31" s="15"/>
      <c r="AD31" s="14" t="s">
        <v>31</v>
      </c>
      <c r="AE31" s="14"/>
      <c r="AF31" s="14"/>
      <c r="AG31" s="14"/>
      <c r="AH31" s="14" t="s">
        <v>115</v>
      </c>
      <c r="AI31" s="14" t="s">
        <v>109</v>
      </c>
      <c r="AJ31" s="14"/>
      <c r="AK31" s="14"/>
      <c r="AL31" s="14" t="s">
        <v>19</v>
      </c>
      <c r="AM31" s="14"/>
      <c r="AN31" s="14" t="s">
        <v>109</v>
      </c>
      <c r="AO31" s="14"/>
      <c r="AP31" s="14"/>
      <c r="AQ31" s="14" t="s">
        <v>31</v>
      </c>
      <c r="AR31" s="38"/>
      <c r="AS31" s="14"/>
      <c r="AT31" s="14"/>
      <c r="AU31" s="16"/>
      <c r="AV31" s="14"/>
      <c r="AW31" s="14" t="s">
        <v>109</v>
      </c>
      <c r="AX31" s="14" t="s">
        <v>31</v>
      </c>
      <c r="AY31" s="14"/>
      <c r="AZ31" s="14"/>
      <c r="BA31" s="14" t="s">
        <v>109</v>
      </c>
      <c r="BB31" s="14" t="s">
        <v>109</v>
      </c>
      <c r="BC31" s="14"/>
      <c r="BD31" s="14" t="s">
        <v>102</v>
      </c>
      <c r="BE31" s="14"/>
      <c r="BF31" s="14"/>
      <c r="BG31" s="14" t="s">
        <v>109</v>
      </c>
      <c r="BH31" s="14"/>
      <c r="BI31" s="14"/>
      <c r="BJ31" s="14" t="s">
        <v>102</v>
      </c>
      <c r="BK31" s="14" t="s">
        <v>109</v>
      </c>
      <c r="BL31" s="14"/>
      <c r="BM31" s="15"/>
      <c r="BN31" s="38"/>
      <c r="BO31" s="16"/>
      <c r="BP31" s="14" t="s">
        <v>109</v>
      </c>
      <c r="BQ31" s="14" t="s">
        <v>109</v>
      </c>
      <c r="BR31" s="14"/>
      <c r="BS31" s="14"/>
      <c r="BT31" s="28" t="s">
        <v>8</v>
      </c>
      <c r="BU31" s="14"/>
      <c r="BV31" s="14" t="s">
        <v>109</v>
      </c>
      <c r="BW31" s="14"/>
      <c r="BX31" s="14" t="s">
        <v>31</v>
      </c>
      <c r="BY31" s="14"/>
      <c r="BZ31" s="14" t="s">
        <v>19</v>
      </c>
      <c r="CA31" s="14"/>
      <c r="CB31" s="14" t="s">
        <v>31</v>
      </c>
      <c r="CC31" s="14"/>
      <c r="CD31" s="14"/>
      <c r="CE31" s="14" t="s">
        <v>109</v>
      </c>
      <c r="CF31" s="14"/>
      <c r="CG31" s="10">
        <f t="shared" si="0"/>
        <v>6</v>
      </c>
      <c r="CH31" s="10">
        <f t="shared" si="1"/>
        <v>2</v>
      </c>
      <c r="CI31" s="10">
        <f t="shared" si="2"/>
        <v>0</v>
      </c>
      <c r="CJ31" s="10">
        <f t="shared" si="3"/>
        <v>0</v>
      </c>
      <c r="CK31" s="10">
        <f t="shared" si="4"/>
        <v>0</v>
      </c>
      <c r="CL31" s="10">
        <f t="shared" si="5"/>
        <v>0</v>
      </c>
      <c r="CM31" s="10">
        <f t="shared" si="6"/>
        <v>14</v>
      </c>
      <c r="CN31" s="10">
        <f t="shared" si="7"/>
        <v>0</v>
      </c>
      <c r="CO31" s="10">
        <f t="shared" si="8"/>
        <v>0</v>
      </c>
      <c r="CP31" s="10">
        <f t="shared" si="9"/>
        <v>0</v>
      </c>
      <c r="CQ31" s="10">
        <f t="shared" si="10"/>
        <v>0</v>
      </c>
      <c r="CR31" s="10">
        <f t="shared" si="11"/>
        <v>3</v>
      </c>
      <c r="CS31" s="10">
        <f t="shared" si="12"/>
        <v>2</v>
      </c>
      <c r="CT31" s="10">
        <f t="shared" si="13"/>
        <v>0</v>
      </c>
      <c r="CU31" s="10">
        <f t="shared" si="14"/>
        <v>0</v>
      </c>
      <c r="CV31" s="10">
        <f t="shared" si="15"/>
        <v>0</v>
      </c>
      <c r="CW31" s="10">
        <f t="shared" si="16"/>
        <v>0</v>
      </c>
      <c r="CX31" s="10">
        <f t="shared" si="17"/>
        <v>0</v>
      </c>
      <c r="CY31" s="10">
        <f t="shared" si="18"/>
        <v>0</v>
      </c>
      <c r="CZ31" s="10">
        <f t="shared" si="19"/>
        <v>0</v>
      </c>
      <c r="DA31" s="10">
        <f t="shared" si="20"/>
        <v>0</v>
      </c>
      <c r="DB31" s="10">
        <f t="shared" si="21"/>
        <v>0</v>
      </c>
    </row>
    <row r="32" spans="1:106" ht="15.75" customHeight="1">
      <c r="A32" s="11"/>
      <c r="B32" s="12"/>
      <c r="C32" s="33"/>
      <c r="D32" s="13" t="s">
        <v>74</v>
      </c>
      <c r="E32" s="14"/>
      <c r="F32" s="14"/>
      <c r="G32" s="14"/>
      <c r="H32" s="14"/>
      <c r="I32" s="14"/>
      <c r="J32" s="14" t="s">
        <v>111</v>
      </c>
      <c r="K32" s="14"/>
      <c r="L32" s="14" t="s">
        <v>102</v>
      </c>
      <c r="M32" s="14" t="s">
        <v>109</v>
      </c>
      <c r="N32" s="14"/>
      <c r="O32" s="14"/>
      <c r="P32" s="14"/>
      <c r="Q32" s="14" t="s">
        <v>102</v>
      </c>
      <c r="R32" s="14"/>
      <c r="S32" s="34"/>
      <c r="T32" s="14" t="s">
        <v>8</v>
      </c>
      <c r="U32" s="15"/>
      <c r="V32" s="38"/>
      <c r="W32" s="14" t="s">
        <v>109</v>
      </c>
      <c r="X32" s="28"/>
      <c r="Y32" s="14"/>
      <c r="Z32" s="14"/>
      <c r="AA32" s="28"/>
      <c r="AB32" s="14"/>
      <c r="AC32" s="15"/>
      <c r="AD32" s="14" t="s">
        <v>111</v>
      </c>
      <c r="AE32" s="14"/>
      <c r="AF32" s="14"/>
      <c r="AG32" s="14" t="s">
        <v>109</v>
      </c>
      <c r="AH32" s="14" t="s">
        <v>8</v>
      </c>
      <c r="AI32" s="14"/>
      <c r="AJ32" s="14"/>
      <c r="AK32" s="14"/>
      <c r="AL32" s="14" t="s">
        <v>113</v>
      </c>
      <c r="AM32" s="14"/>
      <c r="AN32" s="14"/>
      <c r="AO32" s="14"/>
      <c r="AP32" s="14"/>
      <c r="AQ32" s="14" t="s">
        <v>31</v>
      </c>
      <c r="AR32" s="38"/>
      <c r="AS32" s="14"/>
      <c r="AT32" s="14"/>
      <c r="AU32" s="16" t="s">
        <v>109</v>
      </c>
      <c r="AV32" s="14"/>
      <c r="AW32" s="14" t="s">
        <v>109</v>
      </c>
      <c r="AX32" s="14" t="s">
        <v>31</v>
      </c>
      <c r="AY32" s="14"/>
      <c r="AZ32" s="14" t="s">
        <v>109</v>
      </c>
      <c r="BA32" s="14"/>
      <c r="BB32" s="14"/>
      <c r="BC32" s="14"/>
      <c r="BD32" s="14" t="s">
        <v>102</v>
      </c>
      <c r="BE32" s="14" t="s">
        <v>109</v>
      </c>
      <c r="BF32" s="14"/>
      <c r="BG32" s="14" t="s">
        <v>109</v>
      </c>
      <c r="BH32" s="14"/>
      <c r="BI32" s="14"/>
      <c r="BJ32" s="14" t="s">
        <v>102</v>
      </c>
      <c r="BK32" s="14"/>
      <c r="BL32" s="14" t="s">
        <v>109</v>
      </c>
      <c r="BM32" s="15"/>
      <c r="BN32" s="38"/>
      <c r="BO32" s="16" t="s">
        <v>109</v>
      </c>
      <c r="BP32" s="14"/>
      <c r="BQ32" s="14"/>
      <c r="BR32" s="14"/>
      <c r="BS32" s="14"/>
      <c r="BT32" s="28" t="s">
        <v>115</v>
      </c>
      <c r="BU32" s="14"/>
      <c r="BV32" s="14"/>
      <c r="BW32" s="14"/>
      <c r="BX32" s="14" t="s">
        <v>31</v>
      </c>
      <c r="BY32" s="14"/>
      <c r="BZ32" s="14" t="s">
        <v>19</v>
      </c>
      <c r="CA32" s="14" t="s">
        <v>109</v>
      </c>
      <c r="CB32" s="14" t="s">
        <v>31</v>
      </c>
      <c r="CC32" s="14"/>
      <c r="CD32" s="14" t="s">
        <v>109</v>
      </c>
      <c r="CE32" s="14"/>
      <c r="CF32" s="14"/>
      <c r="CG32" s="10">
        <f t="shared" si="0"/>
        <v>4</v>
      </c>
      <c r="CH32" s="10">
        <f t="shared" si="1"/>
        <v>2</v>
      </c>
      <c r="CI32" s="10">
        <f t="shared" si="2"/>
        <v>0</v>
      </c>
      <c r="CJ32" s="10">
        <f t="shared" si="3"/>
        <v>0</v>
      </c>
      <c r="CK32" s="10">
        <f t="shared" si="4"/>
        <v>0</v>
      </c>
      <c r="CL32" s="10">
        <f t="shared" si="5"/>
        <v>0</v>
      </c>
      <c r="CM32" s="10">
        <f t="shared" si="6"/>
        <v>12</v>
      </c>
      <c r="CN32" s="10">
        <f t="shared" si="7"/>
        <v>0</v>
      </c>
      <c r="CO32" s="10">
        <f t="shared" si="8"/>
        <v>0</v>
      </c>
      <c r="CP32" s="10">
        <f t="shared" si="9"/>
        <v>0</v>
      </c>
      <c r="CQ32" s="10">
        <f t="shared" si="10"/>
        <v>0</v>
      </c>
      <c r="CR32" s="10">
        <f t="shared" si="11"/>
        <v>3</v>
      </c>
      <c r="CS32" s="10">
        <f t="shared" si="12"/>
        <v>1</v>
      </c>
      <c r="CT32" s="10">
        <f t="shared" si="13"/>
        <v>0</v>
      </c>
      <c r="CU32" s="10">
        <f t="shared" si="14"/>
        <v>0</v>
      </c>
      <c r="CV32" s="10">
        <f t="shared" si="15"/>
        <v>0</v>
      </c>
      <c r="CW32" s="10">
        <f t="shared" si="16"/>
        <v>0</v>
      </c>
      <c r="CX32" s="10">
        <f t="shared" si="17"/>
        <v>0</v>
      </c>
      <c r="CY32" s="10">
        <f t="shared" si="18"/>
        <v>0</v>
      </c>
      <c r="CZ32" s="10">
        <f t="shared" si="19"/>
        <v>0</v>
      </c>
      <c r="DA32" s="10">
        <f t="shared" si="20"/>
        <v>0</v>
      </c>
      <c r="DB32" s="10">
        <f t="shared" si="21"/>
        <v>0</v>
      </c>
    </row>
    <row r="33" spans="1:106" ht="15.75" customHeight="1">
      <c r="A33" s="11" t="s">
        <v>75</v>
      </c>
      <c r="B33" s="12" t="s">
        <v>25</v>
      </c>
      <c r="C33" s="33"/>
      <c r="D33" s="13" t="s">
        <v>76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 t="s">
        <v>77</v>
      </c>
      <c r="P33" s="14"/>
      <c r="Q33" s="14"/>
      <c r="R33" s="14"/>
      <c r="S33" s="14"/>
      <c r="T33" s="14"/>
      <c r="U33" s="14"/>
      <c r="V33" s="38"/>
      <c r="W33" s="14"/>
      <c r="X33" s="14" t="s">
        <v>98</v>
      </c>
      <c r="Y33" s="14"/>
      <c r="Z33" s="14" t="s">
        <v>93</v>
      </c>
      <c r="AA33" s="28"/>
      <c r="AB33" s="14"/>
      <c r="AC33" s="15"/>
      <c r="AD33" s="38"/>
      <c r="AE33" s="29"/>
      <c r="AF33" s="27"/>
      <c r="AG33" s="27"/>
      <c r="AH33" s="27"/>
      <c r="AI33" s="27"/>
      <c r="AJ33" s="27" t="s">
        <v>98</v>
      </c>
      <c r="AK33" s="27"/>
      <c r="AL33" s="27"/>
      <c r="AM33" s="14" t="s">
        <v>19</v>
      </c>
      <c r="AN33" s="27"/>
      <c r="AO33" s="14" t="s">
        <v>8</v>
      </c>
      <c r="AP33" s="27"/>
      <c r="AQ33" s="35"/>
      <c r="AR33" s="36" t="s">
        <v>107</v>
      </c>
      <c r="AS33" s="29" t="s">
        <v>78</v>
      </c>
      <c r="AT33" s="27"/>
      <c r="AU33" s="14" t="s">
        <v>98</v>
      </c>
      <c r="AV33" s="14" t="s">
        <v>108</v>
      </c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 t="s">
        <v>98</v>
      </c>
      <c r="BK33" s="14"/>
      <c r="BL33" s="14"/>
      <c r="BM33" s="15" t="s">
        <v>93</v>
      </c>
      <c r="BN33" s="38"/>
      <c r="BO33" s="16"/>
      <c r="BP33" s="14"/>
      <c r="BQ33" s="14" t="s">
        <v>77</v>
      </c>
      <c r="BR33" s="14"/>
      <c r="BS33" s="14"/>
      <c r="BT33" s="14"/>
      <c r="BU33" s="14"/>
      <c r="BV33" s="29" t="s">
        <v>97</v>
      </c>
      <c r="BW33" s="14" t="s">
        <v>93</v>
      </c>
      <c r="BX33" s="14"/>
      <c r="BY33" s="14" t="s">
        <v>19</v>
      </c>
      <c r="BZ33" s="14" t="s">
        <v>98</v>
      </c>
      <c r="CA33" s="28" t="s">
        <v>8</v>
      </c>
      <c r="CB33" s="14" t="s">
        <v>93</v>
      </c>
      <c r="CC33" s="14"/>
      <c r="CD33" s="14" t="s">
        <v>77</v>
      </c>
      <c r="CE33" s="14"/>
      <c r="CF33" s="14"/>
      <c r="CG33" s="10">
        <f t="shared" si="0"/>
        <v>0</v>
      </c>
      <c r="CH33" s="10">
        <f t="shared" si="1"/>
        <v>2</v>
      </c>
      <c r="CI33" s="10">
        <f t="shared" si="2"/>
        <v>3</v>
      </c>
      <c r="CJ33" s="10">
        <f t="shared" si="3"/>
        <v>1</v>
      </c>
      <c r="CK33" s="10">
        <f t="shared" si="4"/>
        <v>0</v>
      </c>
      <c r="CL33" s="10">
        <f t="shared" si="5"/>
        <v>4</v>
      </c>
      <c r="CM33" s="10">
        <f t="shared" si="6"/>
        <v>0</v>
      </c>
      <c r="CN33" s="10">
        <f t="shared" si="7"/>
        <v>0</v>
      </c>
      <c r="CO33" s="10">
        <f t="shared" si="8"/>
        <v>0</v>
      </c>
      <c r="CP33" s="10">
        <f t="shared" si="9"/>
        <v>0</v>
      </c>
      <c r="CQ33" s="10">
        <f t="shared" si="10"/>
        <v>5</v>
      </c>
      <c r="CR33" s="10">
        <f t="shared" si="11"/>
        <v>0</v>
      </c>
      <c r="CS33" s="10">
        <f t="shared" si="12"/>
        <v>2</v>
      </c>
      <c r="CT33" s="10">
        <f t="shared" si="13"/>
        <v>0</v>
      </c>
      <c r="CU33" s="10">
        <f t="shared" si="14"/>
        <v>0</v>
      </c>
      <c r="CV33" s="10">
        <f t="shared" si="15"/>
        <v>0</v>
      </c>
      <c r="CW33" s="10">
        <f t="shared" si="16"/>
        <v>0</v>
      </c>
      <c r="CX33" s="10">
        <f t="shared" si="17"/>
        <v>0</v>
      </c>
      <c r="CY33" s="10">
        <f t="shared" si="18"/>
        <v>0</v>
      </c>
      <c r="CZ33" s="10">
        <f t="shared" si="19"/>
        <v>0</v>
      </c>
      <c r="DA33" s="10">
        <f t="shared" si="20"/>
        <v>0</v>
      </c>
      <c r="DB33" s="10">
        <f t="shared" si="21"/>
        <v>0</v>
      </c>
    </row>
    <row r="34" spans="1:106" ht="15.75" customHeight="1">
      <c r="A34" s="11"/>
      <c r="B34" s="12"/>
      <c r="C34" s="33"/>
      <c r="D34" s="13" t="s">
        <v>79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 t="s">
        <v>77</v>
      </c>
      <c r="P34" s="14"/>
      <c r="Q34" s="14"/>
      <c r="R34" s="14"/>
      <c r="S34" s="34"/>
      <c r="T34" s="14"/>
      <c r="U34" s="15"/>
      <c r="V34" s="38"/>
      <c r="W34" s="14"/>
      <c r="X34" s="28"/>
      <c r="Y34" s="14" t="s">
        <v>98</v>
      </c>
      <c r="Z34" s="14"/>
      <c r="AA34" s="28"/>
      <c r="AB34" s="14"/>
      <c r="AC34" s="15"/>
      <c r="AD34" s="38"/>
      <c r="AE34" s="16"/>
      <c r="AF34" s="14" t="s">
        <v>93</v>
      </c>
      <c r="AG34" s="14"/>
      <c r="AH34" s="14"/>
      <c r="AI34" s="14"/>
      <c r="AJ34" s="14" t="s">
        <v>98</v>
      </c>
      <c r="AK34" s="14"/>
      <c r="AL34" s="14"/>
      <c r="AM34" s="14" t="s">
        <v>19</v>
      </c>
      <c r="AN34" s="14"/>
      <c r="AO34" s="14" t="s">
        <v>8</v>
      </c>
      <c r="AP34" s="14"/>
      <c r="AQ34" s="15"/>
      <c r="AR34" s="38"/>
      <c r="AS34" s="29" t="s">
        <v>116</v>
      </c>
      <c r="AT34" s="14"/>
      <c r="AU34" s="14" t="s">
        <v>98</v>
      </c>
      <c r="AV34" s="14" t="s">
        <v>77</v>
      </c>
      <c r="AW34" s="14" t="s">
        <v>98</v>
      </c>
      <c r="AX34" s="14"/>
      <c r="AY34" s="14" t="s">
        <v>93</v>
      </c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 t="s">
        <v>98</v>
      </c>
      <c r="BL34" s="14"/>
      <c r="BM34" s="15" t="s">
        <v>93</v>
      </c>
      <c r="BN34" s="38"/>
      <c r="BO34" s="16"/>
      <c r="BP34" s="14"/>
      <c r="BQ34" s="14" t="s">
        <v>77</v>
      </c>
      <c r="BR34" s="14" t="s">
        <v>93</v>
      </c>
      <c r="BS34" s="14"/>
      <c r="BT34" s="14"/>
      <c r="BU34" s="14"/>
      <c r="BV34" s="29" t="s">
        <v>78</v>
      </c>
      <c r="BW34" s="14"/>
      <c r="BX34" s="14"/>
      <c r="BY34" s="14" t="s">
        <v>96</v>
      </c>
      <c r="BZ34" s="14"/>
      <c r="CA34" s="28" t="s">
        <v>8</v>
      </c>
      <c r="CB34" s="14"/>
      <c r="CC34" s="14"/>
      <c r="CD34" s="14" t="s">
        <v>77</v>
      </c>
      <c r="CE34" s="14"/>
      <c r="CF34" s="14"/>
      <c r="CG34" s="10">
        <f t="shared" si="0"/>
        <v>0</v>
      </c>
      <c r="CH34" s="10">
        <f t="shared" si="1"/>
        <v>2</v>
      </c>
      <c r="CI34" s="10">
        <f t="shared" si="2"/>
        <v>4</v>
      </c>
      <c r="CJ34" s="10">
        <f t="shared" si="3"/>
        <v>1</v>
      </c>
      <c r="CK34" s="10">
        <f t="shared" si="4"/>
        <v>0</v>
      </c>
      <c r="CL34" s="10">
        <f t="shared" si="5"/>
        <v>4</v>
      </c>
      <c r="CM34" s="10">
        <f t="shared" si="6"/>
        <v>0</v>
      </c>
      <c r="CN34" s="10">
        <f t="shared" si="7"/>
        <v>0</v>
      </c>
      <c r="CO34" s="10">
        <f t="shared" si="8"/>
        <v>0</v>
      </c>
      <c r="CP34" s="10">
        <f t="shared" si="9"/>
        <v>0</v>
      </c>
      <c r="CQ34" s="10">
        <f t="shared" si="10"/>
        <v>5</v>
      </c>
      <c r="CR34" s="10">
        <f t="shared" si="11"/>
        <v>0</v>
      </c>
      <c r="CS34" s="10">
        <f t="shared" si="12"/>
        <v>1</v>
      </c>
      <c r="CT34" s="10">
        <f t="shared" si="13"/>
        <v>0</v>
      </c>
      <c r="CU34" s="10">
        <f t="shared" si="14"/>
        <v>0</v>
      </c>
      <c r="CV34" s="10">
        <f t="shared" si="15"/>
        <v>0</v>
      </c>
      <c r="CW34" s="10">
        <f t="shared" si="16"/>
        <v>0</v>
      </c>
      <c r="CX34" s="10">
        <f t="shared" si="17"/>
        <v>0</v>
      </c>
      <c r="CY34" s="10">
        <f t="shared" si="18"/>
        <v>0</v>
      </c>
      <c r="CZ34" s="10">
        <f t="shared" si="19"/>
        <v>0</v>
      </c>
      <c r="DA34" s="10">
        <f t="shared" si="20"/>
        <v>0</v>
      </c>
      <c r="DB34" s="10">
        <f t="shared" si="21"/>
        <v>0</v>
      </c>
    </row>
    <row r="35" spans="1:106" ht="15.75" customHeight="1">
      <c r="A35" s="11" t="s">
        <v>23</v>
      </c>
      <c r="B35" s="12" t="s">
        <v>23</v>
      </c>
      <c r="C35" s="33"/>
      <c r="D35" s="13" t="s">
        <v>80</v>
      </c>
      <c r="E35" s="14"/>
      <c r="F35" s="14"/>
      <c r="G35" s="14"/>
      <c r="H35" s="14"/>
      <c r="I35" s="14"/>
      <c r="J35" s="14"/>
      <c r="K35" s="14"/>
      <c r="L35" s="14" t="s">
        <v>109</v>
      </c>
      <c r="M35" s="14"/>
      <c r="N35" s="14"/>
      <c r="O35" s="14" t="s">
        <v>77</v>
      </c>
      <c r="P35" s="14"/>
      <c r="Q35" s="14" t="s">
        <v>109</v>
      </c>
      <c r="R35" s="14"/>
      <c r="S35" s="34"/>
      <c r="T35" s="14"/>
      <c r="U35" s="15"/>
      <c r="V35" s="38"/>
      <c r="W35" s="14"/>
      <c r="X35" s="28" t="s">
        <v>98</v>
      </c>
      <c r="Y35" s="14"/>
      <c r="Z35" s="14" t="s">
        <v>93</v>
      </c>
      <c r="AA35" s="28"/>
      <c r="AB35" s="14"/>
      <c r="AC35" s="15"/>
      <c r="AD35" s="38"/>
      <c r="AE35" s="16"/>
      <c r="AF35" s="14" t="s">
        <v>109</v>
      </c>
      <c r="AG35" s="14"/>
      <c r="AH35" s="14"/>
      <c r="AI35" s="14"/>
      <c r="AJ35" s="14"/>
      <c r="AK35" s="14" t="s">
        <v>119</v>
      </c>
      <c r="AL35" s="14"/>
      <c r="AM35" s="14" t="s">
        <v>19</v>
      </c>
      <c r="AN35" s="14"/>
      <c r="AO35" s="14" t="s">
        <v>115</v>
      </c>
      <c r="AP35" s="14"/>
      <c r="AQ35" s="15"/>
      <c r="AR35" s="38" t="s">
        <v>98</v>
      </c>
      <c r="AS35" s="29" t="s">
        <v>78</v>
      </c>
      <c r="AT35" s="14" t="s">
        <v>98</v>
      </c>
      <c r="AU35" s="14" t="s">
        <v>98</v>
      </c>
      <c r="AV35" s="14" t="s">
        <v>77</v>
      </c>
      <c r="AW35" s="14"/>
      <c r="AX35" s="14"/>
      <c r="AY35" s="14"/>
      <c r="AZ35" s="14"/>
      <c r="BA35" s="14"/>
      <c r="BB35" s="14"/>
      <c r="BC35" s="14" t="s">
        <v>109</v>
      </c>
      <c r="BD35" s="14" t="s">
        <v>109</v>
      </c>
      <c r="BE35" s="14"/>
      <c r="BF35" s="14"/>
      <c r="BG35" s="14"/>
      <c r="BH35" s="14"/>
      <c r="BI35" s="14" t="s">
        <v>98</v>
      </c>
      <c r="BJ35" s="14"/>
      <c r="BK35" s="14"/>
      <c r="BL35" s="14"/>
      <c r="BM35" s="15"/>
      <c r="BN35" s="38" t="s">
        <v>109</v>
      </c>
      <c r="BO35" s="16"/>
      <c r="BP35" s="14"/>
      <c r="BQ35" s="14" t="s">
        <v>77</v>
      </c>
      <c r="BR35" s="14"/>
      <c r="BS35" s="14"/>
      <c r="BT35" s="14"/>
      <c r="BU35" s="14"/>
      <c r="BV35" s="29" t="s">
        <v>78</v>
      </c>
      <c r="BW35" s="14"/>
      <c r="BX35" s="14" t="s">
        <v>98</v>
      </c>
      <c r="BY35" s="14" t="s">
        <v>19</v>
      </c>
      <c r="BZ35" s="14"/>
      <c r="CA35" s="28" t="s">
        <v>8</v>
      </c>
      <c r="CB35" s="14"/>
      <c r="CC35" s="14" t="s">
        <v>109</v>
      </c>
      <c r="CD35" s="14" t="s">
        <v>77</v>
      </c>
      <c r="CE35" s="14" t="s">
        <v>98</v>
      </c>
      <c r="CF35" s="14"/>
      <c r="CG35" s="10">
        <f t="shared" si="0"/>
        <v>0</v>
      </c>
      <c r="CH35" s="10">
        <f t="shared" si="1"/>
        <v>1</v>
      </c>
      <c r="CI35" s="10">
        <f t="shared" si="2"/>
        <v>4</v>
      </c>
      <c r="CJ35" s="10">
        <f t="shared" si="3"/>
        <v>2</v>
      </c>
      <c r="CK35" s="10">
        <f t="shared" si="4"/>
        <v>0</v>
      </c>
      <c r="CL35" s="10">
        <f t="shared" si="5"/>
        <v>1</v>
      </c>
      <c r="CM35" s="10">
        <f t="shared" si="6"/>
        <v>7</v>
      </c>
      <c r="CN35" s="10">
        <f t="shared" si="7"/>
        <v>0</v>
      </c>
      <c r="CO35" s="10">
        <f t="shared" si="8"/>
        <v>0</v>
      </c>
      <c r="CP35" s="10">
        <f t="shared" si="9"/>
        <v>0</v>
      </c>
      <c r="CQ35" s="10">
        <f t="shared" si="10"/>
        <v>7</v>
      </c>
      <c r="CR35" s="10">
        <f t="shared" si="11"/>
        <v>0</v>
      </c>
      <c r="CS35" s="10">
        <f t="shared" si="12"/>
        <v>2</v>
      </c>
      <c r="CT35" s="10">
        <f t="shared" si="13"/>
        <v>0</v>
      </c>
      <c r="CU35" s="10">
        <f t="shared" si="14"/>
        <v>0</v>
      </c>
      <c r="CV35" s="10">
        <f t="shared" si="15"/>
        <v>0</v>
      </c>
      <c r="CW35" s="10">
        <f t="shared" si="16"/>
        <v>0</v>
      </c>
      <c r="CX35" s="10">
        <f t="shared" ref="CX35:CX36" si="22">COUNTIF(U35:CW35,"ФЗР")</f>
        <v>0</v>
      </c>
      <c r="CY35" s="10">
        <f t="shared" si="18"/>
        <v>0</v>
      </c>
      <c r="CZ35" s="10">
        <f t="shared" si="19"/>
        <v>0</v>
      </c>
      <c r="DA35" s="10">
        <f t="shared" si="20"/>
        <v>0</v>
      </c>
      <c r="DB35" s="10">
        <f t="shared" si="21"/>
        <v>0</v>
      </c>
    </row>
    <row r="36" spans="1:106" ht="15.75" customHeight="1">
      <c r="A36" s="11" t="s">
        <v>81</v>
      </c>
      <c r="B36" s="12" t="s">
        <v>24</v>
      </c>
      <c r="C36" s="33"/>
      <c r="D36" s="39" t="s">
        <v>82</v>
      </c>
      <c r="E36" s="14"/>
      <c r="F36" s="14"/>
      <c r="G36" s="14"/>
      <c r="H36" s="14"/>
      <c r="I36" s="14"/>
      <c r="J36" s="14"/>
      <c r="K36" s="21" t="s">
        <v>109</v>
      </c>
      <c r="L36" s="21"/>
      <c r="M36" s="14"/>
      <c r="N36" s="14"/>
      <c r="O36" s="14" t="s">
        <v>77</v>
      </c>
      <c r="P36" s="14" t="s">
        <v>109</v>
      </c>
      <c r="Q36" s="21"/>
      <c r="R36" s="14"/>
      <c r="S36" s="34"/>
      <c r="T36" s="14"/>
      <c r="U36" s="15"/>
      <c r="V36" s="38"/>
      <c r="W36" s="14"/>
      <c r="X36" s="28"/>
      <c r="Y36" s="14" t="s">
        <v>98</v>
      </c>
      <c r="Z36" s="14"/>
      <c r="AA36" s="28"/>
      <c r="AB36" s="14"/>
      <c r="AC36" s="14" t="s">
        <v>93</v>
      </c>
      <c r="AD36" s="33"/>
      <c r="AE36" s="14" t="s">
        <v>109</v>
      </c>
      <c r="AF36" s="14"/>
      <c r="AG36" s="14"/>
      <c r="AH36" s="14"/>
      <c r="AI36" s="14"/>
      <c r="AJ36" s="14" t="s">
        <v>109</v>
      </c>
      <c r="AK36" s="14" t="s">
        <v>98</v>
      </c>
      <c r="AL36" s="14"/>
      <c r="AM36" s="14" t="s">
        <v>19</v>
      </c>
      <c r="AN36" s="14" t="s">
        <v>109</v>
      </c>
      <c r="AO36" s="14" t="s">
        <v>8</v>
      </c>
      <c r="AP36" s="21"/>
      <c r="AQ36" s="21"/>
      <c r="AR36" s="33"/>
      <c r="AS36" s="29" t="s">
        <v>116</v>
      </c>
      <c r="AT36" s="14"/>
      <c r="AU36" s="14" t="s">
        <v>107</v>
      </c>
      <c r="AV36" s="14" t="s">
        <v>77</v>
      </c>
      <c r="AW36" s="14" t="s">
        <v>98</v>
      </c>
      <c r="AX36" s="14"/>
      <c r="AY36" s="14"/>
      <c r="AZ36" s="14"/>
      <c r="BA36" s="14"/>
      <c r="BB36" s="14" t="s">
        <v>109</v>
      </c>
      <c r="BC36" s="14" t="s">
        <v>109</v>
      </c>
      <c r="BD36" s="14"/>
      <c r="BE36" s="14"/>
      <c r="BF36" s="14"/>
      <c r="BG36" s="14"/>
      <c r="BH36" s="14"/>
      <c r="BI36" s="14"/>
      <c r="BJ36" s="14"/>
      <c r="BK36" s="14" t="s">
        <v>98</v>
      </c>
      <c r="BL36" s="14"/>
      <c r="BM36" s="15" t="s">
        <v>109</v>
      </c>
      <c r="BN36" s="38"/>
      <c r="BO36" s="16"/>
      <c r="BP36" s="14" t="s">
        <v>93</v>
      </c>
      <c r="BQ36" s="14" t="s">
        <v>77</v>
      </c>
      <c r="BR36" s="14"/>
      <c r="BS36" s="14"/>
      <c r="BT36" s="21"/>
      <c r="BU36" s="14"/>
      <c r="BV36" s="29" t="s">
        <v>78</v>
      </c>
      <c r="BW36" s="14"/>
      <c r="BX36" s="14" t="s">
        <v>98</v>
      </c>
      <c r="BY36" s="14" t="s">
        <v>19</v>
      </c>
      <c r="BZ36" s="14"/>
      <c r="CA36" s="28" t="s">
        <v>8</v>
      </c>
      <c r="CB36" s="14" t="s">
        <v>109</v>
      </c>
      <c r="CC36" s="14"/>
      <c r="CD36" s="14" t="s">
        <v>77</v>
      </c>
      <c r="CE36" s="14" t="s">
        <v>93</v>
      </c>
      <c r="CF36" s="14" t="s">
        <v>98</v>
      </c>
      <c r="CG36" s="10">
        <f t="shared" si="0"/>
        <v>0</v>
      </c>
      <c r="CH36" s="10">
        <f t="shared" si="1"/>
        <v>2</v>
      </c>
      <c r="CI36" s="10">
        <f t="shared" si="2"/>
        <v>4</v>
      </c>
      <c r="CJ36" s="10">
        <f t="shared" si="3"/>
        <v>1</v>
      </c>
      <c r="CK36" s="10">
        <f t="shared" si="4"/>
        <v>0</v>
      </c>
      <c r="CL36" s="10">
        <f t="shared" si="5"/>
        <v>3</v>
      </c>
      <c r="CM36" s="10">
        <f t="shared" si="6"/>
        <v>9</v>
      </c>
      <c r="CN36" s="10">
        <f t="shared" si="7"/>
        <v>0</v>
      </c>
      <c r="CO36" s="10">
        <f t="shared" si="8"/>
        <v>0</v>
      </c>
      <c r="CP36" s="10">
        <f t="shared" si="9"/>
        <v>0</v>
      </c>
      <c r="CQ36" s="10">
        <f t="shared" si="10"/>
        <v>6</v>
      </c>
      <c r="CR36" s="10">
        <f t="shared" si="11"/>
        <v>0</v>
      </c>
      <c r="CS36" s="10">
        <f t="shared" si="12"/>
        <v>2</v>
      </c>
      <c r="CT36" s="10">
        <f t="shared" si="13"/>
        <v>0</v>
      </c>
      <c r="CU36" s="10">
        <f t="shared" si="14"/>
        <v>0</v>
      </c>
      <c r="CV36" s="10">
        <f t="shared" si="15"/>
        <v>0</v>
      </c>
      <c r="CW36" s="10">
        <f t="shared" si="16"/>
        <v>0</v>
      </c>
      <c r="CX36" s="10">
        <f t="shared" si="22"/>
        <v>0</v>
      </c>
      <c r="CY36" s="10">
        <f t="shared" si="18"/>
        <v>0</v>
      </c>
      <c r="CZ36" s="10">
        <f t="shared" si="19"/>
        <v>0</v>
      </c>
      <c r="DA36" s="10">
        <f t="shared" si="20"/>
        <v>0</v>
      </c>
      <c r="DB36" s="10">
        <f t="shared" si="21"/>
        <v>0</v>
      </c>
    </row>
    <row r="37" spans="1:106" ht="15.75" customHeight="1">
      <c r="A37" s="11" t="s">
        <v>83</v>
      </c>
      <c r="B37" s="12" t="s">
        <v>28</v>
      </c>
      <c r="C37" s="33"/>
      <c r="D37" s="13" t="s">
        <v>84</v>
      </c>
      <c r="E37" s="14"/>
      <c r="F37" s="14"/>
      <c r="G37" s="14"/>
      <c r="H37" s="14"/>
      <c r="I37" s="14"/>
      <c r="J37" s="14"/>
      <c r="K37" s="14"/>
      <c r="L37" s="14"/>
      <c r="M37" s="16"/>
      <c r="N37" s="14" t="s">
        <v>109</v>
      </c>
      <c r="O37" s="14" t="s">
        <v>77</v>
      </c>
      <c r="P37" s="14"/>
      <c r="Q37" s="14"/>
      <c r="R37" s="40"/>
      <c r="S37" s="14" t="s">
        <v>109</v>
      </c>
      <c r="T37" s="14"/>
      <c r="U37" s="14"/>
      <c r="V37" s="14"/>
      <c r="W37" s="14"/>
      <c r="X37" s="15"/>
      <c r="Y37" s="28"/>
      <c r="Z37" s="14"/>
      <c r="AA37" s="14" t="s">
        <v>93</v>
      </c>
      <c r="AB37" s="14"/>
      <c r="AC37" s="28"/>
      <c r="AD37" s="14"/>
      <c r="AE37" s="14"/>
      <c r="AF37" s="14"/>
      <c r="AG37" s="28"/>
      <c r="AH37" s="14" t="s">
        <v>109</v>
      </c>
      <c r="AI37" s="14"/>
      <c r="AJ37" s="14"/>
      <c r="AK37" s="14"/>
      <c r="AL37" s="14"/>
      <c r="AM37" s="14" t="s">
        <v>120</v>
      </c>
      <c r="AN37" s="14"/>
      <c r="AO37" s="14" t="s">
        <v>8</v>
      </c>
      <c r="AP37" s="38"/>
      <c r="AQ37" s="38"/>
      <c r="AR37" s="16"/>
      <c r="AS37" s="29" t="s">
        <v>97</v>
      </c>
      <c r="AT37" s="14"/>
      <c r="AU37" s="28"/>
      <c r="AV37" s="14" t="s">
        <v>77</v>
      </c>
      <c r="AW37" s="14"/>
      <c r="AX37" s="14"/>
      <c r="AY37" s="14"/>
      <c r="AZ37" s="14"/>
      <c r="BA37" s="14" t="s">
        <v>109</v>
      </c>
      <c r="BB37" s="14" t="s">
        <v>109</v>
      </c>
      <c r="BC37" s="14"/>
      <c r="BD37" s="14"/>
      <c r="BE37" s="14"/>
      <c r="BF37" s="14"/>
      <c r="BG37" s="14"/>
      <c r="BH37" s="15"/>
      <c r="BI37" s="38"/>
      <c r="BJ37" s="16"/>
      <c r="BK37" s="14"/>
      <c r="BL37" s="15" t="s">
        <v>109</v>
      </c>
      <c r="BM37" s="38"/>
      <c r="BN37" s="16" t="s">
        <v>93</v>
      </c>
      <c r="BO37" s="14"/>
      <c r="BP37" s="14"/>
      <c r="BQ37" s="14" t="s">
        <v>77</v>
      </c>
      <c r="BR37" s="14"/>
      <c r="BS37" s="15"/>
      <c r="BT37" s="38"/>
      <c r="BU37" s="16"/>
      <c r="BV37" s="29" t="s">
        <v>97</v>
      </c>
      <c r="BW37" s="14"/>
      <c r="BX37" s="14"/>
      <c r="BY37" s="14" t="s">
        <v>19</v>
      </c>
      <c r="BZ37" s="14"/>
      <c r="CA37" s="28" t="s">
        <v>8</v>
      </c>
      <c r="CB37" s="14" t="s">
        <v>109</v>
      </c>
      <c r="CC37" s="14" t="s">
        <v>93</v>
      </c>
      <c r="CD37" s="14" t="s">
        <v>77</v>
      </c>
      <c r="CE37" s="14"/>
      <c r="CF37" s="14"/>
      <c r="CG37" s="10">
        <f t="shared" si="0"/>
        <v>0</v>
      </c>
      <c r="CH37" s="10">
        <f t="shared" si="1"/>
        <v>2</v>
      </c>
      <c r="CI37" s="10">
        <f t="shared" si="2"/>
        <v>4</v>
      </c>
      <c r="CJ37" s="10">
        <f t="shared" si="3"/>
        <v>0</v>
      </c>
      <c r="CK37" s="10">
        <f t="shared" si="4"/>
        <v>0</v>
      </c>
      <c r="CL37" s="10">
        <f t="shared" si="5"/>
        <v>3</v>
      </c>
      <c r="CM37" s="10">
        <f t="shared" ref="CM37:CM38" si="23">COUNTIF(J37:CL37,"ГЕО")</f>
        <v>7</v>
      </c>
      <c r="CN37" s="10">
        <f t="shared" si="7"/>
        <v>0</v>
      </c>
      <c r="CO37" s="10">
        <f t="shared" si="8"/>
        <v>0</v>
      </c>
      <c r="CP37" s="10">
        <f t="shared" si="9"/>
        <v>0</v>
      </c>
      <c r="CQ37" s="10">
        <f t="shared" si="10"/>
        <v>0</v>
      </c>
      <c r="CR37" s="10">
        <f t="shared" ref="CR37:CR38" si="24">COUNTIF(O37:CQ37,"ХИМ")</f>
        <v>0</v>
      </c>
      <c r="CS37" s="10">
        <f t="shared" ref="CS37:CS38" si="25">COUNTIF(O37:CR37,"АНГ")</f>
        <v>1</v>
      </c>
      <c r="CT37" s="10">
        <f t="shared" si="13"/>
        <v>0</v>
      </c>
      <c r="CU37" s="10">
        <f t="shared" si="14"/>
        <v>0</v>
      </c>
      <c r="CV37" s="10">
        <f t="shared" si="15"/>
        <v>0</v>
      </c>
      <c r="CW37" s="10">
        <f t="shared" si="16"/>
        <v>0</v>
      </c>
      <c r="CX37" s="10">
        <f t="shared" ref="CX37:CX38" si="26">COUNTIF(V37:CW37,"ФЗР")</f>
        <v>0</v>
      </c>
      <c r="CY37" s="10">
        <f t="shared" si="18"/>
        <v>0</v>
      </c>
      <c r="CZ37" s="10">
        <f t="shared" si="19"/>
        <v>0</v>
      </c>
      <c r="DA37" s="10">
        <f t="shared" si="20"/>
        <v>0</v>
      </c>
      <c r="DB37" s="10">
        <f t="shared" si="21"/>
        <v>0</v>
      </c>
    </row>
    <row r="38" spans="1:106" ht="15.75" customHeight="1">
      <c r="A38" s="33"/>
      <c r="B38" s="33"/>
      <c r="C38" s="33"/>
      <c r="D38" s="13" t="s">
        <v>85</v>
      </c>
      <c r="E38" s="14"/>
      <c r="F38" s="14"/>
      <c r="G38" s="14"/>
      <c r="H38" s="14"/>
      <c r="I38" s="14"/>
      <c r="J38" s="14"/>
      <c r="K38" s="27" t="s">
        <v>109</v>
      </c>
      <c r="L38" s="29"/>
      <c r="M38" s="14"/>
      <c r="N38" s="14"/>
      <c r="O38" s="14" t="s">
        <v>77</v>
      </c>
      <c r="P38" s="14" t="s">
        <v>109</v>
      </c>
      <c r="Q38" s="14"/>
      <c r="R38" s="40"/>
      <c r="S38" s="14"/>
      <c r="T38" s="14"/>
      <c r="U38" s="14"/>
      <c r="V38" s="14"/>
      <c r="W38" s="14"/>
      <c r="X38" s="15"/>
      <c r="Y38" s="28"/>
      <c r="Z38" s="14"/>
      <c r="AA38" s="14"/>
      <c r="AB38" s="14" t="s">
        <v>93</v>
      </c>
      <c r="AC38" s="28"/>
      <c r="AD38" s="14"/>
      <c r="AE38" s="14" t="s">
        <v>109</v>
      </c>
      <c r="AF38" s="14"/>
      <c r="AG38" s="28"/>
      <c r="AH38" s="14"/>
      <c r="AI38" s="14"/>
      <c r="AJ38" s="14" t="s">
        <v>109</v>
      </c>
      <c r="AK38" s="21"/>
      <c r="AL38" s="14"/>
      <c r="AM38" s="14" t="s">
        <v>19</v>
      </c>
      <c r="AN38" s="14" t="s">
        <v>109</v>
      </c>
      <c r="AO38" s="14" t="s">
        <v>8</v>
      </c>
      <c r="AP38" s="38"/>
      <c r="AQ38" s="38"/>
      <c r="AR38" s="16"/>
      <c r="AS38" s="29" t="s">
        <v>78</v>
      </c>
      <c r="AT38" s="14"/>
      <c r="AU38" s="28" t="s">
        <v>93</v>
      </c>
      <c r="AV38" s="14" t="s">
        <v>77</v>
      </c>
      <c r="AW38" s="14"/>
      <c r="AX38" s="14"/>
      <c r="AY38" s="14"/>
      <c r="AZ38" s="14"/>
      <c r="BA38" s="14"/>
      <c r="BB38" s="14" t="s">
        <v>109</v>
      </c>
      <c r="BC38" s="14" t="s">
        <v>109</v>
      </c>
      <c r="BD38" s="14"/>
      <c r="BE38" s="14"/>
      <c r="BF38" s="14"/>
      <c r="BG38" s="14"/>
      <c r="BH38" s="14"/>
      <c r="BI38" s="33"/>
      <c r="BJ38" s="14"/>
      <c r="BK38" s="14"/>
      <c r="BL38" s="14"/>
      <c r="BM38" s="33" t="s">
        <v>109</v>
      </c>
      <c r="BN38" s="14"/>
      <c r="BO38" s="14"/>
      <c r="BP38" s="14"/>
      <c r="BQ38" s="14" t="s">
        <v>77</v>
      </c>
      <c r="BR38" s="14"/>
      <c r="BS38" s="15"/>
      <c r="BT38" s="38"/>
      <c r="BU38" s="16"/>
      <c r="BV38" s="29" t="s">
        <v>78</v>
      </c>
      <c r="BW38" s="14"/>
      <c r="BX38" s="14"/>
      <c r="BY38" s="14" t="s">
        <v>96</v>
      </c>
      <c r="BZ38" s="21"/>
      <c r="CA38" s="28" t="s">
        <v>8</v>
      </c>
      <c r="CB38" s="21" t="s">
        <v>109</v>
      </c>
      <c r="CC38" s="14"/>
      <c r="CD38" s="14" t="s">
        <v>77</v>
      </c>
      <c r="CE38" s="14"/>
      <c r="CF38" s="14"/>
      <c r="CG38" s="10">
        <f t="shared" si="0"/>
        <v>0</v>
      </c>
      <c r="CH38" s="10">
        <f t="shared" si="1"/>
        <v>2</v>
      </c>
      <c r="CI38" s="10">
        <f t="shared" si="2"/>
        <v>4</v>
      </c>
      <c r="CJ38" s="10">
        <f t="shared" si="3"/>
        <v>2</v>
      </c>
      <c r="CK38" s="10">
        <f t="shared" si="4"/>
        <v>0</v>
      </c>
      <c r="CL38" s="10">
        <f t="shared" si="5"/>
        <v>2</v>
      </c>
      <c r="CM38" s="10">
        <f t="shared" si="23"/>
        <v>9</v>
      </c>
      <c r="CN38" s="10">
        <f t="shared" si="7"/>
        <v>0</v>
      </c>
      <c r="CO38" s="10">
        <f t="shared" si="8"/>
        <v>0</v>
      </c>
      <c r="CP38" s="10">
        <f t="shared" si="9"/>
        <v>0</v>
      </c>
      <c r="CQ38" s="10">
        <f t="shared" si="10"/>
        <v>0</v>
      </c>
      <c r="CR38" s="10">
        <f t="shared" si="24"/>
        <v>0</v>
      </c>
      <c r="CS38" s="10">
        <f t="shared" si="25"/>
        <v>1</v>
      </c>
      <c r="CT38" s="10">
        <f t="shared" si="13"/>
        <v>0</v>
      </c>
      <c r="CU38" s="10">
        <f t="shared" si="14"/>
        <v>0</v>
      </c>
      <c r="CV38" s="10">
        <f t="shared" si="15"/>
        <v>0</v>
      </c>
      <c r="CW38" s="10">
        <f t="shared" si="16"/>
        <v>0</v>
      </c>
      <c r="CX38" s="10">
        <f t="shared" si="26"/>
        <v>0</v>
      </c>
      <c r="CY38" s="10">
        <f t="shared" si="18"/>
        <v>0</v>
      </c>
      <c r="CZ38" s="10">
        <f t="shared" si="19"/>
        <v>0</v>
      </c>
      <c r="DA38" s="10">
        <f t="shared" si="20"/>
        <v>0</v>
      </c>
      <c r="DB38" s="10">
        <f t="shared" si="21"/>
        <v>0</v>
      </c>
    </row>
    <row r="39" spans="1:106" ht="15.75" customHeight="1">
      <c r="A39" s="41"/>
      <c r="B39" s="42"/>
      <c r="D39" s="43"/>
      <c r="E39" s="6">
        <v>1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18</v>
      </c>
      <c r="Q39" s="7">
        <v>19</v>
      </c>
      <c r="R39" s="7">
        <v>20</v>
      </c>
      <c r="S39" s="7">
        <v>21</v>
      </c>
      <c r="T39" s="7">
        <v>22</v>
      </c>
      <c r="U39" s="7">
        <v>25</v>
      </c>
      <c r="V39" s="7">
        <v>26</v>
      </c>
      <c r="W39" s="7">
        <v>27</v>
      </c>
      <c r="X39" s="7">
        <v>28</v>
      </c>
      <c r="Y39" s="7">
        <v>29</v>
      </c>
      <c r="Z39" s="7">
        <v>2</v>
      </c>
      <c r="AA39" s="7">
        <v>3</v>
      </c>
      <c r="AB39" s="7">
        <v>4</v>
      </c>
      <c r="AC39" s="7">
        <v>5</v>
      </c>
      <c r="AD39" s="7">
        <v>6</v>
      </c>
      <c r="AE39" s="7">
        <v>9</v>
      </c>
      <c r="AF39" s="7">
        <v>10</v>
      </c>
      <c r="AG39" s="8">
        <v>11</v>
      </c>
      <c r="AH39" s="8">
        <v>12</v>
      </c>
      <c r="AI39" s="8">
        <v>13</v>
      </c>
      <c r="AJ39" s="8">
        <v>16</v>
      </c>
      <c r="AK39" s="7">
        <v>17</v>
      </c>
      <c r="AL39" s="7">
        <v>18</v>
      </c>
      <c r="AM39" s="7">
        <v>19</v>
      </c>
      <c r="AN39" s="7">
        <v>20</v>
      </c>
      <c r="AO39" s="9">
        <v>23</v>
      </c>
      <c r="AP39" s="8">
        <v>24</v>
      </c>
      <c r="AQ39" s="8">
        <v>25</v>
      </c>
      <c r="AR39" s="7">
        <v>26</v>
      </c>
      <c r="AS39" s="7">
        <v>27</v>
      </c>
      <c r="AT39" s="7">
        <v>7</v>
      </c>
      <c r="AU39" s="7">
        <v>8</v>
      </c>
      <c r="AV39" s="7">
        <v>9</v>
      </c>
      <c r="AW39" s="7">
        <v>10</v>
      </c>
      <c r="AX39" s="7">
        <v>13</v>
      </c>
      <c r="AY39" s="7">
        <v>14</v>
      </c>
      <c r="AZ39" s="7">
        <v>15</v>
      </c>
      <c r="BA39" s="7">
        <v>16</v>
      </c>
      <c r="BB39" s="7">
        <v>17</v>
      </c>
      <c r="BC39" s="7">
        <v>20</v>
      </c>
      <c r="BD39" s="7">
        <v>21</v>
      </c>
      <c r="BE39" s="7">
        <v>22</v>
      </c>
      <c r="BF39" s="7">
        <v>23</v>
      </c>
      <c r="BG39" s="7">
        <v>24</v>
      </c>
      <c r="BH39" s="7">
        <v>27</v>
      </c>
      <c r="BI39" s="7">
        <v>28</v>
      </c>
      <c r="BJ39" s="7">
        <v>29</v>
      </c>
      <c r="BK39" s="7">
        <v>30</v>
      </c>
      <c r="BL39" s="7">
        <v>1</v>
      </c>
      <c r="BM39" s="7">
        <v>4</v>
      </c>
      <c r="BN39" s="7">
        <v>5</v>
      </c>
      <c r="BO39" s="7">
        <v>6</v>
      </c>
      <c r="BP39" s="7">
        <v>7</v>
      </c>
      <c r="BQ39" s="7">
        <v>8</v>
      </c>
      <c r="BR39" s="7">
        <v>11</v>
      </c>
      <c r="BS39" s="7">
        <v>12</v>
      </c>
      <c r="BT39" s="7">
        <v>13</v>
      </c>
      <c r="BU39" s="7">
        <v>14</v>
      </c>
      <c r="BV39" s="7">
        <v>15</v>
      </c>
      <c r="BW39" s="7">
        <v>18</v>
      </c>
      <c r="BX39" s="7">
        <v>19</v>
      </c>
      <c r="BY39" s="7">
        <v>20</v>
      </c>
      <c r="BZ39" s="7">
        <v>21</v>
      </c>
      <c r="CA39" s="7">
        <v>22</v>
      </c>
      <c r="CB39" s="7">
        <v>25</v>
      </c>
      <c r="CC39" s="7">
        <v>26</v>
      </c>
      <c r="CD39" s="7">
        <v>27</v>
      </c>
      <c r="CE39" s="7">
        <v>28</v>
      </c>
      <c r="CF39" s="7">
        <v>29</v>
      </c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4"/>
      <c r="CW39" s="44"/>
      <c r="CX39" s="44"/>
      <c r="CY39" s="44"/>
      <c r="CZ39" s="44"/>
      <c r="DA39" s="45"/>
    </row>
    <row r="40" spans="1:106" ht="26.25" customHeight="1">
      <c r="A40" s="4"/>
      <c r="B40" s="46"/>
      <c r="C40" s="4"/>
      <c r="D40" s="43"/>
      <c r="E40" s="108" t="s">
        <v>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10"/>
      <c r="Z40" s="47"/>
      <c r="AA40" s="48"/>
      <c r="AB40" s="48"/>
      <c r="AC40" s="48" t="s">
        <v>2</v>
      </c>
      <c r="AD40" s="48"/>
      <c r="AE40" s="48"/>
      <c r="AF40" s="48"/>
      <c r="AG40" s="48"/>
      <c r="AH40" s="48"/>
      <c r="AI40" s="48"/>
      <c r="AJ40" s="48"/>
      <c r="AK40" s="48"/>
      <c r="AL40" s="48"/>
      <c r="AM40" s="112"/>
      <c r="AN40" s="109"/>
      <c r="AO40" s="109"/>
      <c r="AP40" s="109"/>
      <c r="AQ40" s="109"/>
      <c r="AR40" s="109"/>
      <c r="AS40" s="113"/>
      <c r="AT40" s="114" t="s">
        <v>3</v>
      </c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13"/>
      <c r="BL40" s="111" t="s">
        <v>4</v>
      </c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10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4"/>
      <c r="CW40" s="44"/>
      <c r="CX40" s="44"/>
      <c r="CY40" s="43"/>
      <c r="CZ40" s="44"/>
      <c r="DA40" s="43"/>
      <c r="DB40" s="4"/>
    </row>
    <row r="41" spans="1:106" ht="67.5" customHeight="1">
      <c r="A41" s="49" t="s">
        <v>86</v>
      </c>
      <c r="B41" s="50"/>
      <c r="D41" s="43"/>
      <c r="E41" s="32"/>
      <c r="F41" s="51"/>
      <c r="G41" s="52" t="s">
        <v>87</v>
      </c>
      <c r="H41" s="52"/>
      <c r="I41" s="52"/>
      <c r="J41" s="5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5"/>
    </row>
    <row r="42" spans="1:106" ht="49.5" customHeight="1">
      <c r="A42" s="53" t="s">
        <v>88</v>
      </c>
      <c r="B42" s="50"/>
      <c r="D42" s="4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5"/>
      <c r="DA42" s="45"/>
    </row>
    <row r="43" spans="1:106" ht="15.75" customHeight="1">
      <c r="A43" s="54"/>
      <c r="B43" s="50"/>
      <c r="D43" s="43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5"/>
      <c r="DA43" s="45"/>
    </row>
    <row r="44" spans="1:106" ht="15.75" customHeight="1">
      <c r="A44" s="54"/>
      <c r="B44" s="50"/>
      <c r="D44" s="43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5"/>
      <c r="DA44" s="45"/>
    </row>
    <row r="45" spans="1:106" ht="15.75" customHeight="1">
      <c r="A45" s="54"/>
      <c r="B45" s="50"/>
      <c r="D45" s="43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5"/>
      <c r="DA45" s="45"/>
    </row>
    <row r="46" spans="1:106" ht="15.75" customHeight="1">
      <c r="A46" s="54"/>
      <c r="B46" s="50"/>
      <c r="D46" s="43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5"/>
      <c r="DA46" s="45"/>
    </row>
    <row r="47" spans="1:106" ht="15.75" customHeight="1">
      <c r="A47" s="54"/>
      <c r="B47" s="50"/>
      <c r="D47" s="43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5"/>
      <c r="DA47" s="45"/>
    </row>
    <row r="48" spans="1:106" ht="15.75" customHeight="1">
      <c r="A48" s="54"/>
      <c r="B48" s="50"/>
      <c r="D48" s="43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5"/>
      <c r="DA48" s="45"/>
    </row>
    <row r="49" spans="1:105" ht="15.75" customHeight="1">
      <c r="A49" s="54"/>
      <c r="B49" s="50"/>
      <c r="D49" s="4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5"/>
      <c r="DA49" s="45"/>
    </row>
    <row r="50" spans="1:105" ht="15.75" customHeight="1">
      <c r="A50" s="54"/>
      <c r="B50" s="50"/>
      <c r="D50" s="43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5"/>
      <c r="DA50" s="45"/>
    </row>
    <row r="51" spans="1:105" ht="15.75" customHeight="1">
      <c r="A51" s="54"/>
      <c r="B51" s="50"/>
      <c r="D51" s="43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5"/>
      <c r="DA51" s="45"/>
    </row>
    <row r="52" spans="1:105" ht="15.75" customHeight="1">
      <c r="A52" s="54"/>
      <c r="B52" s="50"/>
      <c r="D52" s="43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5"/>
      <c r="DA52" s="45"/>
    </row>
    <row r="53" spans="1:105" ht="15.75" customHeight="1">
      <c r="A53" s="54"/>
      <c r="B53" s="50"/>
      <c r="D53" s="43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5"/>
      <c r="DA53" s="45"/>
    </row>
    <row r="54" spans="1:105" ht="15.75" customHeight="1">
      <c r="A54" s="54"/>
      <c r="B54" s="50"/>
      <c r="D54" s="43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5"/>
      <c r="DA54" s="45"/>
    </row>
    <row r="55" spans="1:105" ht="15.75" customHeight="1">
      <c r="A55" s="54"/>
      <c r="B55" s="50"/>
      <c r="D55" s="4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5"/>
      <c r="DA55" s="45"/>
    </row>
    <row r="56" spans="1:105" ht="15.75" customHeight="1">
      <c r="A56" s="54"/>
      <c r="B56" s="50"/>
      <c r="D56" s="43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5"/>
      <c r="DA56" s="45"/>
    </row>
    <row r="57" spans="1:105" ht="15.75" customHeight="1">
      <c r="A57" s="54"/>
      <c r="B57" s="50"/>
      <c r="D57" s="43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5"/>
      <c r="DA57" s="45"/>
    </row>
    <row r="58" spans="1:105" ht="15.75" customHeight="1">
      <c r="A58" s="54"/>
      <c r="B58" s="50"/>
      <c r="D58" s="4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5"/>
      <c r="DA58" s="45"/>
    </row>
    <row r="59" spans="1:105" ht="15.75" customHeight="1">
      <c r="A59" s="54"/>
      <c r="B59" s="50"/>
      <c r="D59" s="4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5"/>
      <c r="DA59" s="45"/>
    </row>
    <row r="60" spans="1:105" ht="15.75" customHeight="1">
      <c r="A60" s="54"/>
      <c r="B60" s="50"/>
      <c r="D60" s="43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5"/>
      <c r="DA60" s="45"/>
    </row>
    <row r="61" spans="1:105" ht="15.75" customHeight="1">
      <c r="A61" s="54"/>
      <c r="B61" s="50"/>
      <c r="D61" s="4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5"/>
      <c r="DA61" s="45"/>
    </row>
    <row r="62" spans="1:105" ht="15.75" customHeight="1">
      <c r="A62" s="54"/>
      <c r="B62" s="50"/>
      <c r="D62" s="43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5"/>
      <c r="DA62" s="45"/>
    </row>
    <row r="63" spans="1:105" ht="15.75" customHeight="1">
      <c r="A63" s="54"/>
      <c r="B63" s="50"/>
      <c r="D63" s="43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5"/>
      <c r="DA63" s="45"/>
    </row>
    <row r="64" spans="1:105" ht="15.75" customHeight="1">
      <c r="A64" s="54"/>
      <c r="B64" s="50"/>
      <c r="D64" s="43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5"/>
      <c r="DA64" s="45"/>
    </row>
    <row r="65" spans="1:105" ht="15.75" customHeight="1">
      <c r="A65" s="54"/>
      <c r="B65" s="50"/>
      <c r="D65" s="4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5"/>
      <c r="DA65" s="45"/>
    </row>
    <row r="66" spans="1:105" ht="15.75" customHeight="1">
      <c r="A66" s="54"/>
      <c r="B66" s="50"/>
      <c r="D66" s="4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5"/>
      <c r="DA66" s="45"/>
    </row>
    <row r="67" spans="1:105" ht="15.75" customHeight="1">
      <c r="A67" s="54"/>
      <c r="B67" s="50"/>
      <c r="D67" s="43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5"/>
      <c r="DA67" s="45"/>
    </row>
    <row r="68" spans="1:105" ht="15.75" customHeight="1">
      <c r="A68" s="54"/>
      <c r="B68" s="50"/>
      <c r="D68" s="4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5"/>
      <c r="DA68" s="45"/>
    </row>
    <row r="69" spans="1:105" ht="15.75" customHeight="1">
      <c r="A69" s="54"/>
      <c r="B69" s="50"/>
      <c r="D69" s="43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5"/>
      <c r="DA69" s="45"/>
    </row>
    <row r="70" spans="1:105" ht="15.75" customHeight="1">
      <c r="A70" s="54"/>
      <c r="B70" s="50"/>
      <c r="D70" s="43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5"/>
      <c r="DA70" s="45"/>
    </row>
    <row r="71" spans="1:105" ht="15.75" customHeight="1">
      <c r="A71" s="54"/>
      <c r="B71" s="50"/>
      <c r="D71" s="4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5"/>
      <c r="DA71" s="45"/>
    </row>
    <row r="72" spans="1:105" ht="15.75" customHeight="1">
      <c r="A72" s="54"/>
      <c r="B72" s="50"/>
      <c r="D72" s="4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5"/>
      <c r="DA72" s="45"/>
    </row>
    <row r="73" spans="1:105" ht="15.75" customHeight="1">
      <c r="A73" s="54"/>
      <c r="B73" s="50"/>
      <c r="D73" s="4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5"/>
      <c r="DA73" s="45"/>
    </row>
    <row r="74" spans="1:105" ht="15.75" customHeight="1">
      <c r="A74" s="54"/>
      <c r="B74" s="50"/>
      <c r="D74" s="4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5"/>
      <c r="DA74" s="45"/>
    </row>
    <row r="75" spans="1:105" ht="15.75" customHeight="1">
      <c r="A75" s="54"/>
      <c r="B75" s="50"/>
      <c r="D75" s="43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5"/>
      <c r="DA75" s="45"/>
    </row>
    <row r="76" spans="1:105" ht="15.75" customHeight="1">
      <c r="A76" s="54"/>
      <c r="B76" s="5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5"/>
      <c r="DA76" s="45"/>
    </row>
    <row r="77" spans="1:105" ht="15.75" customHeight="1">
      <c r="A77" s="54"/>
      <c r="B77" s="50"/>
      <c r="D77" s="43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5"/>
      <c r="DA77" s="45"/>
    </row>
    <row r="78" spans="1:105" ht="15.75" customHeight="1">
      <c r="A78" s="54"/>
      <c r="B78" s="50"/>
      <c r="D78" s="43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5"/>
      <c r="DA78" s="45"/>
    </row>
    <row r="79" spans="1:105" ht="15.75" customHeight="1">
      <c r="A79" s="54"/>
      <c r="B79" s="50"/>
      <c r="D79" s="43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5"/>
      <c r="DA79" s="45"/>
    </row>
    <row r="80" spans="1:105" ht="15.75" customHeight="1">
      <c r="A80" s="54"/>
      <c r="B80" s="50"/>
      <c r="D80" s="4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5"/>
      <c r="DA80" s="45"/>
    </row>
    <row r="81" spans="1:105" ht="15.75" customHeight="1">
      <c r="A81" s="54"/>
      <c r="B81" s="50"/>
      <c r="D81" s="4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5"/>
      <c r="DA81" s="45"/>
    </row>
    <row r="82" spans="1:105" ht="15.75" customHeight="1">
      <c r="A82" s="54"/>
      <c r="B82" s="50"/>
      <c r="D82" s="4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5"/>
      <c r="DA82" s="45"/>
    </row>
    <row r="83" spans="1:105" ht="15.75" customHeight="1">
      <c r="A83" s="54"/>
      <c r="B83" s="50"/>
      <c r="D83" s="43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5"/>
      <c r="DA83" s="45"/>
    </row>
    <row r="84" spans="1:105" ht="15.75" customHeight="1">
      <c r="A84" s="54"/>
      <c r="B84" s="50"/>
      <c r="D84" s="43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5"/>
      <c r="DA84" s="45"/>
    </row>
    <row r="85" spans="1:105" ht="15.75" customHeight="1">
      <c r="A85" s="54"/>
      <c r="B85" s="50"/>
      <c r="D85" s="4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5"/>
      <c r="DA85" s="45"/>
    </row>
    <row r="86" spans="1:105" ht="15.75" customHeight="1">
      <c r="A86" s="54"/>
      <c r="B86" s="50"/>
      <c r="D86" s="4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5"/>
      <c r="DA86" s="45"/>
    </row>
    <row r="87" spans="1:105" ht="15.75" customHeight="1">
      <c r="A87" s="54"/>
      <c r="B87" s="50"/>
      <c r="D87" s="4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5"/>
      <c r="DA87" s="45"/>
    </row>
    <row r="88" spans="1:105" ht="15.75" customHeight="1">
      <c r="A88" s="54"/>
      <c r="B88" s="50"/>
      <c r="D88" s="43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5"/>
      <c r="DA88" s="45"/>
    </row>
    <row r="89" spans="1:105" ht="15.75" customHeight="1">
      <c r="A89" s="54"/>
      <c r="B89" s="50"/>
      <c r="D89" s="43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5"/>
      <c r="DA89" s="45"/>
    </row>
    <row r="90" spans="1:105" ht="15.75" customHeight="1">
      <c r="A90" s="54"/>
      <c r="B90" s="50"/>
      <c r="D90" s="43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5"/>
      <c r="DA90" s="45"/>
    </row>
    <row r="91" spans="1:105" ht="15.75" customHeight="1">
      <c r="A91" s="54"/>
      <c r="B91" s="50"/>
      <c r="D91" s="4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5"/>
      <c r="DA91" s="45"/>
    </row>
    <row r="92" spans="1:105" ht="15.75" customHeight="1">
      <c r="A92" s="54"/>
      <c r="B92" s="50"/>
      <c r="D92" s="43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5"/>
      <c r="DA92" s="45"/>
    </row>
    <row r="93" spans="1:105" ht="15.75" customHeight="1">
      <c r="A93" s="54"/>
      <c r="B93" s="50"/>
      <c r="D93" s="4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5"/>
      <c r="DA93" s="45"/>
    </row>
    <row r="94" spans="1:105" ht="15.75" customHeight="1">
      <c r="A94" s="54"/>
      <c r="B94" s="50"/>
      <c r="D94" s="43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5"/>
      <c r="DA94" s="45"/>
    </row>
    <row r="95" spans="1:105" ht="15.75" customHeight="1">
      <c r="A95" s="54"/>
      <c r="B95" s="50"/>
      <c r="D95" s="43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5"/>
      <c r="DA95" s="45"/>
    </row>
    <row r="96" spans="1:105" ht="15.75" customHeight="1">
      <c r="A96" s="54"/>
      <c r="B96" s="50"/>
      <c r="D96" s="43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5"/>
      <c r="DA96" s="45"/>
    </row>
    <row r="97" spans="1:105" ht="15.75" customHeight="1">
      <c r="A97" s="54"/>
      <c r="B97" s="50"/>
      <c r="D97" s="43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5"/>
      <c r="DA97" s="45"/>
    </row>
    <row r="98" spans="1:105" ht="15.75" customHeight="1">
      <c r="A98" s="54"/>
      <c r="B98" s="5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5"/>
      <c r="DA98" s="45"/>
    </row>
    <row r="99" spans="1:105" ht="15.75" customHeight="1">
      <c r="A99" s="54"/>
      <c r="B99" s="50"/>
      <c r="D99" s="43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5"/>
      <c r="DA99" s="45"/>
    </row>
    <row r="100" spans="1:105" ht="15.75" customHeight="1">
      <c r="A100" s="54"/>
      <c r="B100" s="50"/>
      <c r="D100" s="43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5"/>
      <c r="DA100" s="45"/>
    </row>
    <row r="101" spans="1:105" ht="15.75" customHeight="1">
      <c r="A101" s="54"/>
      <c r="B101" s="50"/>
      <c r="D101" s="43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5"/>
      <c r="DA101" s="45"/>
    </row>
    <row r="102" spans="1:105" ht="15.75" customHeight="1">
      <c r="A102" s="54"/>
      <c r="B102" s="50"/>
      <c r="D102" s="43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5"/>
      <c r="DA102" s="45"/>
    </row>
    <row r="103" spans="1:105" ht="15.75" customHeight="1">
      <c r="A103" s="54"/>
      <c r="B103" s="50"/>
      <c r="D103" s="43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5"/>
      <c r="DA103" s="45"/>
    </row>
    <row r="104" spans="1:105" ht="15.75" customHeight="1">
      <c r="A104" s="54"/>
      <c r="B104" s="50"/>
      <c r="D104" s="43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5"/>
      <c r="DA104" s="45"/>
    </row>
    <row r="105" spans="1:105" ht="15.75" customHeight="1">
      <c r="A105" s="54"/>
      <c r="B105" s="50"/>
      <c r="D105" s="43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5"/>
      <c r="DA105" s="45"/>
    </row>
    <row r="106" spans="1:105" ht="15.75" customHeight="1">
      <c r="A106" s="54"/>
      <c r="B106" s="50"/>
      <c r="D106" s="43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5"/>
      <c r="DA106" s="45"/>
    </row>
    <row r="107" spans="1:105" ht="15.75" customHeight="1">
      <c r="A107" s="54"/>
      <c r="B107" s="50"/>
      <c r="D107" s="43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5"/>
      <c r="DA107" s="45"/>
    </row>
    <row r="108" spans="1:105" ht="15.75" customHeight="1">
      <c r="A108" s="54"/>
      <c r="B108" s="50"/>
      <c r="D108" s="43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5"/>
      <c r="DA108" s="45"/>
    </row>
    <row r="109" spans="1:105" ht="15.75" customHeight="1">
      <c r="A109" s="54"/>
      <c r="B109" s="50"/>
      <c r="D109" s="43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5"/>
      <c r="DA109" s="45"/>
    </row>
    <row r="110" spans="1:105" ht="15.75" customHeight="1">
      <c r="A110" s="54"/>
      <c r="B110" s="50"/>
      <c r="D110" s="43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5"/>
      <c r="DA110" s="45"/>
    </row>
    <row r="111" spans="1:105" ht="15.75" customHeight="1">
      <c r="A111" s="54"/>
      <c r="B111" s="50"/>
      <c r="D111" s="43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5"/>
      <c r="DA111" s="45"/>
    </row>
    <row r="112" spans="1:105" ht="15.75" customHeight="1">
      <c r="A112" s="54"/>
      <c r="B112" s="50"/>
      <c r="D112" s="43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5"/>
      <c r="DA112" s="45"/>
    </row>
    <row r="113" spans="1:105" ht="15.75" customHeight="1">
      <c r="A113" s="54"/>
      <c r="B113" s="50"/>
      <c r="D113" s="43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5"/>
      <c r="DA113" s="45"/>
    </row>
    <row r="114" spans="1:105" ht="15.75" customHeight="1">
      <c r="A114" s="54"/>
      <c r="B114" s="50"/>
      <c r="D114" s="43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5"/>
      <c r="DA114" s="45"/>
    </row>
    <row r="115" spans="1:105" ht="15.75" customHeight="1">
      <c r="A115" s="54"/>
      <c r="B115" s="50"/>
      <c r="D115" s="43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5"/>
      <c r="DA115" s="45"/>
    </row>
    <row r="116" spans="1:105" ht="15.75" customHeight="1">
      <c r="A116" s="54"/>
      <c r="B116" s="50"/>
      <c r="D116" s="43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5"/>
      <c r="DA116" s="45"/>
    </row>
    <row r="117" spans="1:105" ht="15.75" customHeight="1">
      <c r="A117" s="54"/>
      <c r="B117" s="50"/>
      <c r="D117" s="43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5"/>
      <c r="DA117" s="45"/>
    </row>
    <row r="118" spans="1:105" ht="15.75" customHeight="1">
      <c r="A118" s="54"/>
      <c r="B118" s="50"/>
      <c r="D118" s="43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5"/>
      <c r="DA118" s="45"/>
    </row>
    <row r="119" spans="1:105" ht="15.75" customHeight="1">
      <c r="A119" s="54"/>
      <c r="B119" s="50"/>
      <c r="D119" s="43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5"/>
      <c r="DA119" s="45"/>
    </row>
    <row r="120" spans="1:105" ht="15.75" customHeight="1">
      <c r="A120" s="54"/>
      <c r="B120" s="50"/>
      <c r="D120" s="43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5"/>
      <c r="DA120" s="45"/>
    </row>
    <row r="121" spans="1:105" ht="15.75" customHeight="1">
      <c r="A121" s="54"/>
      <c r="B121" s="50"/>
      <c r="D121" s="43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5"/>
      <c r="DA121" s="45"/>
    </row>
    <row r="122" spans="1:105" ht="15.75" customHeight="1">
      <c r="A122" s="54"/>
      <c r="B122" s="50"/>
      <c r="D122" s="43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5"/>
      <c r="DA122" s="45"/>
    </row>
    <row r="123" spans="1:105" ht="15.75" customHeight="1">
      <c r="A123" s="54"/>
      <c r="B123" s="50"/>
      <c r="D123" s="43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5"/>
      <c r="DA123" s="45"/>
    </row>
    <row r="124" spans="1:105" ht="15.75" customHeight="1">
      <c r="A124" s="54"/>
      <c r="B124" s="50"/>
      <c r="D124" s="4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5"/>
      <c r="DA124" s="45"/>
    </row>
    <row r="125" spans="1:105" ht="15.75" customHeight="1">
      <c r="A125" s="54"/>
      <c r="B125" s="50"/>
      <c r="D125" s="4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5"/>
      <c r="DA125" s="45"/>
    </row>
    <row r="126" spans="1:105" ht="15.75" customHeight="1">
      <c r="A126" s="54"/>
      <c r="B126" s="50"/>
      <c r="D126" s="4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5"/>
      <c r="DA126" s="45"/>
    </row>
    <row r="127" spans="1:105" ht="15.75" customHeight="1">
      <c r="A127" s="54"/>
      <c r="B127" s="50"/>
      <c r="D127" s="4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5"/>
      <c r="DA127" s="45"/>
    </row>
    <row r="128" spans="1:105" ht="15.75" customHeight="1">
      <c r="A128" s="54"/>
      <c r="B128" s="50"/>
      <c r="D128" s="4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5"/>
      <c r="DA128" s="45"/>
    </row>
    <row r="129" spans="1:105" ht="15.75" customHeight="1">
      <c r="A129" s="54"/>
      <c r="B129" s="50"/>
      <c r="D129" s="4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5"/>
      <c r="DA129" s="45"/>
    </row>
    <row r="130" spans="1:105" ht="15.75" customHeight="1">
      <c r="A130" s="54"/>
      <c r="B130" s="5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5"/>
      <c r="DA130" s="45"/>
    </row>
    <row r="131" spans="1:105" ht="15.75" customHeight="1">
      <c r="A131" s="54"/>
      <c r="B131" s="50"/>
      <c r="D131" s="4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5"/>
      <c r="DA131" s="45"/>
    </row>
    <row r="132" spans="1:105" ht="15.75" customHeight="1">
      <c r="A132" s="54"/>
      <c r="B132" s="50"/>
      <c r="D132" s="4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5"/>
      <c r="DA132" s="45"/>
    </row>
    <row r="133" spans="1:105" ht="15.75" customHeight="1">
      <c r="A133" s="54"/>
      <c r="B133" s="50"/>
      <c r="D133" s="4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5"/>
      <c r="DA133" s="45"/>
    </row>
    <row r="134" spans="1:105" ht="15.75" customHeight="1">
      <c r="A134" s="54"/>
      <c r="B134" s="50"/>
      <c r="D134" s="4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5"/>
      <c r="DA134" s="45"/>
    </row>
    <row r="135" spans="1:105" ht="15.75" customHeight="1">
      <c r="A135" s="54"/>
      <c r="B135" s="50"/>
      <c r="D135" s="4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5"/>
      <c r="DA135" s="45"/>
    </row>
    <row r="136" spans="1:105" ht="15.75" customHeight="1">
      <c r="A136" s="54"/>
      <c r="B136" s="50"/>
      <c r="D136" s="4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5"/>
      <c r="DA136" s="45"/>
    </row>
    <row r="137" spans="1:105" ht="15.75" customHeight="1">
      <c r="A137" s="54"/>
      <c r="B137" s="50"/>
      <c r="D137" s="4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5"/>
      <c r="DA137" s="45"/>
    </row>
    <row r="138" spans="1:105" ht="15.75" customHeight="1">
      <c r="A138" s="54"/>
      <c r="B138" s="50"/>
      <c r="D138" s="4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5"/>
      <c r="DA138" s="45"/>
    </row>
    <row r="139" spans="1:105" ht="15.75" customHeight="1">
      <c r="A139" s="54"/>
      <c r="B139" s="50"/>
      <c r="D139" s="4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5"/>
      <c r="DA139" s="45"/>
    </row>
    <row r="140" spans="1:105" ht="15.75" customHeight="1">
      <c r="A140" s="54"/>
      <c r="B140" s="50"/>
      <c r="D140" s="4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5"/>
      <c r="DA140" s="45"/>
    </row>
    <row r="141" spans="1:105" ht="15.75" customHeight="1">
      <c r="A141" s="54"/>
      <c r="B141" s="50"/>
      <c r="D141" s="4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5"/>
      <c r="DA141" s="45"/>
    </row>
    <row r="142" spans="1:105" ht="15.75" customHeight="1">
      <c r="A142" s="54"/>
      <c r="B142" s="50"/>
      <c r="D142" s="4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5"/>
      <c r="DA142" s="45"/>
    </row>
    <row r="143" spans="1:105" ht="15.75" customHeight="1">
      <c r="A143" s="54"/>
      <c r="B143" s="50"/>
      <c r="D143" s="4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5"/>
      <c r="DA143" s="45"/>
    </row>
    <row r="144" spans="1:105" ht="15.75" customHeight="1">
      <c r="A144" s="54"/>
      <c r="B144" s="50"/>
      <c r="D144" s="4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5"/>
      <c r="DA144" s="45"/>
    </row>
    <row r="145" spans="1:105" ht="15.75" customHeight="1">
      <c r="A145" s="54"/>
      <c r="B145" s="50"/>
      <c r="D145" s="4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5"/>
      <c r="DA145" s="45"/>
    </row>
    <row r="146" spans="1:105" ht="15.75" customHeight="1">
      <c r="A146" s="54"/>
      <c r="B146" s="50"/>
      <c r="D146" s="4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5"/>
      <c r="DA146" s="45"/>
    </row>
    <row r="147" spans="1:105" ht="15.75" customHeight="1">
      <c r="A147" s="54"/>
      <c r="B147" s="50"/>
      <c r="D147" s="4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5"/>
      <c r="DA147" s="45"/>
    </row>
    <row r="148" spans="1:105" ht="15.75" customHeight="1">
      <c r="A148" s="54"/>
      <c r="B148" s="50"/>
      <c r="D148" s="4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5"/>
      <c r="DA148" s="45"/>
    </row>
    <row r="149" spans="1:105" ht="15.75" customHeight="1">
      <c r="A149" s="54"/>
      <c r="B149" s="50"/>
      <c r="D149" s="4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5"/>
      <c r="DA149" s="45"/>
    </row>
    <row r="150" spans="1:105" ht="15.75" customHeight="1">
      <c r="A150" s="54"/>
      <c r="B150" s="50"/>
      <c r="D150" s="4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5"/>
      <c r="DA150" s="45"/>
    </row>
    <row r="151" spans="1:105" ht="15.75" customHeight="1">
      <c r="A151" s="54"/>
      <c r="B151" s="50"/>
      <c r="D151" s="4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5"/>
      <c r="DA151" s="45"/>
    </row>
    <row r="152" spans="1:105" ht="15.75" customHeight="1">
      <c r="A152" s="54"/>
      <c r="B152" s="50"/>
      <c r="D152" s="4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5"/>
      <c r="DA152" s="45"/>
    </row>
    <row r="153" spans="1:105" ht="15.75" customHeight="1">
      <c r="A153" s="54"/>
      <c r="B153" s="50"/>
      <c r="D153" s="4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5"/>
      <c r="DA153" s="45"/>
    </row>
    <row r="154" spans="1:105" ht="15.75" customHeight="1">
      <c r="A154" s="54"/>
      <c r="B154" s="50"/>
      <c r="D154" s="4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5"/>
      <c r="DA154" s="45"/>
    </row>
    <row r="155" spans="1:105" ht="15.75" customHeight="1">
      <c r="A155" s="54"/>
      <c r="B155" s="50"/>
      <c r="D155" s="4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5"/>
      <c r="DA155" s="45"/>
    </row>
    <row r="156" spans="1:105" ht="15.75" customHeight="1">
      <c r="A156" s="54"/>
      <c r="B156" s="50"/>
      <c r="D156" s="4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5"/>
      <c r="DA156" s="45"/>
    </row>
    <row r="157" spans="1:105" ht="15.75" customHeight="1">
      <c r="A157" s="54"/>
      <c r="B157" s="50"/>
      <c r="D157" s="4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5"/>
      <c r="DA157" s="45"/>
    </row>
    <row r="158" spans="1:105" ht="15.75" customHeight="1">
      <c r="A158" s="54"/>
      <c r="B158" s="50"/>
      <c r="D158" s="4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5"/>
      <c r="DA158" s="45"/>
    </row>
    <row r="159" spans="1:105" ht="15.75" customHeight="1">
      <c r="A159" s="54"/>
      <c r="B159" s="50"/>
      <c r="D159" s="4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5"/>
      <c r="DA159" s="45"/>
    </row>
    <row r="160" spans="1:105" ht="15.75" customHeight="1">
      <c r="A160" s="54"/>
      <c r="B160" s="50"/>
      <c r="D160" s="4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5"/>
      <c r="DA160" s="45"/>
    </row>
    <row r="161" spans="1:105" ht="15.75" customHeight="1">
      <c r="A161" s="54"/>
      <c r="B161" s="50"/>
      <c r="D161" s="4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5"/>
      <c r="DA161" s="45"/>
    </row>
    <row r="162" spans="1:105" ht="15.75" customHeight="1">
      <c r="A162" s="54"/>
      <c r="B162" s="50"/>
      <c r="D162" s="4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5"/>
      <c r="DA162" s="45"/>
    </row>
    <row r="163" spans="1:105" ht="15.75" customHeight="1">
      <c r="A163" s="54"/>
      <c r="B163" s="50"/>
      <c r="D163" s="4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5"/>
      <c r="DA163" s="45"/>
    </row>
    <row r="164" spans="1:105" ht="15.75" customHeight="1">
      <c r="A164" s="54"/>
      <c r="B164" s="50"/>
      <c r="D164" s="4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5"/>
      <c r="DA164" s="45"/>
    </row>
    <row r="165" spans="1:105" ht="15.75" customHeight="1">
      <c r="A165" s="54"/>
      <c r="B165" s="5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5"/>
      <c r="DA165" s="45"/>
    </row>
    <row r="166" spans="1:105" ht="15.75" customHeight="1">
      <c r="A166" s="54"/>
      <c r="B166" s="50"/>
      <c r="D166" s="4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5"/>
      <c r="DA166" s="45"/>
    </row>
    <row r="167" spans="1:105" ht="15.75" customHeight="1">
      <c r="A167" s="54"/>
      <c r="B167" s="50"/>
      <c r="D167" s="4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5"/>
      <c r="DA167" s="45"/>
    </row>
    <row r="168" spans="1:105" ht="15.75" customHeight="1">
      <c r="A168" s="54"/>
      <c r="B168" s="50"/>
      <c r="D168" s="4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5"/>
      <c r="DA168" s="45"/>
    </row>
    <row r="169" spans="1:105" ht="15.75" customHeight="1">
      <c r="A169" s="54"/>
      <c r="B169" s="50"/>
      <c r="D169" s="4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5"/>
      <c r="DA169" s="45"/>
    </row>
    <row r="170" spans="1:105" ht="15.75" customHeight="1">
      <c r="A170" s="54"/>
      <c r="B170" s="50"/>
      <c r="D170" s="4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5"/>
      <c r="DA170" s="45"/>
    </row>
    <row r="171" spans="1:105" ht="15.75" customHeight="1">
      <c r="A171" s="54"/>
      <c r="B171" s="50"/>
      <c r="D171" s="4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5"/>
      <c r="DA171" s="45"/>
    </row>
    <row r="172" spans="1:105" ht="15.75" customHeight="1">
      <c r="A172" s="54"/>
      <c r="B172" s="5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5"/>
      <c r="DA172" s="45"/>
    </row>
    <row r="173" spans="1:105" ht="15.75" customHeight="1">
      <c r="A173" s="54"/>
      <c r="B173" s="50"/>
      <c r="D173" s="4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5"/>
      <c r="DA173" s="45"/>
    </row>
    <row r="174" spans="1:105" ht="15.75" customHeight="1">
      <c r="A174" s="54"/>
      <c r="B174" s="50"/>
      <c r="D174" s="4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5"/>
      <c r="DA174" s="45"/>
    </row>
    <row r="175" spans="1:105" ht="15.75" customHeight="1">
      <c r="A175" s="54"/>
      <c r="B175" s="50"/>
      <c r="D175" s="4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5"/>
      <c r="DA175" s="45"/>
    </row>
    <row r="176" spans="1:105" ht="15.75" customHeight="1">
      <c r="A176" s="54"/>
      <c r="B176" s="50"/>
      <c r="D176" s="4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5"/>
      <c r="DA176" s="45"/>
    </row>
    <row r="177" spans="1:105" ht="15.75" customHeight="1">
      <c r="A177" s="54"/>
      <c r="B177" s="50"/>
      <c r="D177" s="4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5"/>
      <c r="DA177" s="45"/>
    </row>
    <row r="178" spans="1:105" ht="15.75" customHeight="1">
      <c r="A178" s="54"/>
      <c r="B178" s="50"/>
      <c r="D178" s="4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5"/>
      <c r="DA178" s="45"/>
    </row>
    <row r="179" spans="1:105" ht="15.75" customHeight="1">
      <c r="A179" s="54"/>
      <c r="B179" s="50"/>
      <c r="D179" s="4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5"/>
      <c r="DA179" s="45"/>
    </row>
    <row r="180" spans="1:105" ht="15.75" customHeight="1">
      <c r="A180" s="54"/>
      <c r="B180" s="50"/>
      <c r="D180" s="4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5"/>
      <c r="DA180" s="45"/>
    </row>
    <row r="181" spans="1:105" ht="15.75" customHeight="1">
      <c r="A181" s="54"/>
      <c r="B181" s="50"/>
      <c r="D181" s="4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5"/>
      <c r="DA181" s="45"/>
    </row>
    <row r="182" spans="1:105" ht="15.75" customHeight="1">
      <c r="A182" s="54"/>
      <c r="B182" s="50"/>
      <c r="D182" s="4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5"/>
      <c r="DA182" s="45"/>
    </row>
    <row r="183" spans="1:105" ht="15.75" customHeight="1">
      <c r="A183" s="54"/>
      <c r="B183" s="50"/>
      <c r="D183" s="4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5"/>
      <c r="DA183" s="45"/>
    </row>
    <row r="184" spans="1:105" ht="15.75" customHeight="1">
      <c r="A184" s="54"/>
      <c r="B184" s="50"/>
      <c r="D184" s="4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5"/>
      <c r="DA184" s="45"/>
    </row>
    <row r="185" spans="1:105" ht="15.75" customHeight="1">
      <c r="A185" s="54"/>
      <c r="B185" s="50"/>
      <c r="D185" s="4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5"/>
      <c r="DA185" s="45"/>
    </row>
    <row r="186" spans="1:105" ht="15.75" customHeight="1">
      <c r="A186" s="54"/>
      <c r="B186" s="50"/>
      <c r="D186" s="4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5"/>
      <c r="DA186" s="45"/>
    </row>
    <row r="187" spans="1:105" ht="15.75" customHeight="1">
      <c r="A187" s="54"/>
      <c r="B187" s="50"/>
      <c r="D187" s="4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5"/>
      <c r="DA187" s="45"/>
    </row>
    <row r="188" spans="1:105" ht="15.75" customHeight="1">
      <c r="A188" s="54"/>
      <c r="B188" s="50"/>
      <c r="D188" s="4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5"/>
      <c r="DA188" s="45"/>
    </row>
    <row r="189" spans="1:105" ht="15.75" customHeight="1">
      <c r="A189" s="54"/>
      <c r="B189" s="50"/>
      <c r="D189" s="4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5"/>
      <c r="DA189" s="45"/>
    </row>
    <row r="190" spans="1:105" ht="15.75" customHeight="1">
      <c r="A190" s="54"/>
      <c r="B190" s="50"/>
      <c r="D190" s="4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5"/>
      <c r="DA190" s="45"/>
    </row>
    <row r="191" spans="1:105" ht="15.75" customHeight="1">
      <c r="A191" s="54"/>
      <c r="B191" s="50"/>
      <c r="D191" s="4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5"/>
      <c r="DA191" s="45"/>
    </row>
    <row r="192" spans="1:105" ht="15.75" customHeight="1">
      <c r="A192" s="54"/>
      <c r="B192" s="50"/>
      <c r="D192" s="4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5"/>
      <c r="DA192" s="45"/>
    </row>
    <row r="193" spans="1:105" ht="15.75" customHeight="1">
      <c r="A193" s="54"/>
      <c r="B193" s="50"/>
      <c r="D193" s="4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5"/>
      <c r="DA193" s="45"/>
    </row>
    <row r="194" spans="1:105" ht="15.75" customHeight="1">
      <c r="A194" s="54"/>
      <c r="B194" s="50"/>
      <c r="D194" s="4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5"/>
      <c r="DA194" s="45"/>
    </row>
    <row r="195" spans="1:105" ht="15.75" customHeight="1">
      <c r="A195" s="54"/>
      <c r="B195" s="50"/>
      <c r="D195" s="4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5"/>
      <c r="DA195" s="45"/>
    </row>
    <row r="196" spans="1:105" ht="15.75" customHeight="1">
      <c r="A196" s="54"/>
      <c r="B196" s="50"/>
      <c r="D196" s="4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5"/>
      <c r="DA196" s="45"/>
    </row>
    <row r="197" spans="1:105" ht="15.75" customHeight="1">
      <c r="A197" s="54"/>
      <c r="B197" s="50"/>
      <c r="D197" s="4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5"/>
      <c r="DA197" s="45"/>
    </row>
    <row r="198" spans="1:105" ht="15.75" customHeight="1">
      <c r="A198" s="54"/>
      <c r="B198" s="50"/>
      <c r="D198" s="4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5"/>
      <c r="DA198" s="45"/>
    </row>
    <row r="199" spans="1:105" ht="15.75" customHeight="1">
      <c r="A199" s="54"/>
      <c r="B199" s="50"/>
      <c r="D199" s="4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5"/>
      <c r="DA199" s="45"/>
    </row>
    <row r="200" spans="1:105" ht="15.75" customHeight="1">
      <c r="A200" s="54"/>
      <c r="B200" s="50"/>
      <c r="D200" s="4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5"/>
      <c r="DA200" s="45"/>
    </row>
    <row r="201" spans="1:105" ht="15.75" customHeight="1">
      <c r="A201" s="54"/>
      <c r="B201" s="50"/>
      <c r="D201" s="4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5"/>
      <c r="DA201" s="45"/>
    </row>
    <row r="202" spans="1:105" ht="15.75" customHeight="1">
      <c r="A202" s="54"/>
      <c r="B202" s="50"/>
      <c r="D202" s="4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5"/>
      <c r="DA202" s="45"/>
    </row>
    <row r="203" spans="1:105" ht="15.75" customHeight="1">
      <c r="A203" s="54"/>
      <c r="B203" s="50"/>
      <c r="D203" s="4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5"/>
      <c r="DA203" s="45"/>
    </row>
    <row r="204" spans="1:105" ht="15.75" customHeight="1">
      <c r="A204" s="54"/>
      <c r="B204" s="50"/>
      <c r="D204" s="4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5"/>
      <c r="DA204" s="45"/>
    </row>
    <row r="205" spans="1:105" ht="15.75" customHeight="1">
      <c r="A205" s="54"/>
      <c r="B205" s="50"/>
      <c r="D205" s="4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5"/>
      <c r="DA205" s="45"/>
    </row>
    <row r="206" spans="1:105" ht="15.75" customHeight="1">
      <c r="A206" s="54"/>
      <c r="B206" s="50"/>
      <c r="D206" s="4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5"/>
      <c r="DA206" s="45"/>
    </row>
    <row r="207" spans="1:105" ht="15.75" customHeight="1">
      <c r="A207" s="54"/>
      <c r="B207" s="50"/>
      <c r="D207" s="4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5"/>
      <c r="DA207" s="45"/>
    </row>
    <row r="208" spans="1:105" ht="15.75" customHeight="1">
      <c r="A208" s="54"/>
      <c r="B208" s="50"/>
      <c r="D208" s="4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5"/>
      <c r="DA208" s="45"/>
    </row>
    <row r="209" spans="1:105" ht="15.75" customHeight="1">
      <c r="A209" s="54"/>
      <c r="B209" s="50"/>
      <c r="D209" s="4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5"/>
      <c r="DA209" s="45"/>
    </row>
    <row r="210" spans="1:105" ht="15.75" customHeight="1">
      <c r="A210" s="54"/>
      <c r="B210" s="50"/>
      <c r="D210" s="4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5"/>
      <c r="DA210" s="45"/>
    </row>
    <row r="211" spans="1:105" ht="15.75" customHeight="1">
      <c r="A211" s="54"/>
      <c r="B211" s="50"/>
      <c r="D211" s="4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5"/>
      <c r="DA211" s="45"/>
    </row>
    <row r="212" spans="1:105" ht="15.75" customHeight="1">
      <c r="A212" s="54"/>
      <c r="B212" s="50"/>
      <c r="D212" s="4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5"/>
      <c r="DA212" s="45"/>
    </row>
    <row r="213" spans="1:105" ht="15.75" customHeight="1">
      <c r="A213" s="54"/>
      <c r="B213" s="50"/>
      <c r="D213" s="4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5"/>
      <c r="DA213" s="45"/>
    </row>
    <row r="214" spans="1:105" ht="15.75" customHeight="1">
      <c r="A214" s="54"/>
      <c r="B214" s="50"/>
      <c r="D214" s="4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5"/>
      <c r="DA214" s="45"/>
    </row>
    <row r="215" spans="1:105" ht="15.75" customHeight="1">
      <c r="A215" s="54"/>
      <c r="B215" s="50"/>
      <c r="D215" s="4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5"/>
      <c r="DA215" s="45"/>
    </row>
    <row r="216" spans="1:105" ht="15.75" customHeight="1">
      <c r="A216" s="54"/>
      <c r="B216" s="50"/>
      <c r="D216" s="4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5"/>
      <c r="DA216" s="45"/>
    </row>
    <row r="217" spans="1:105" ht="15.75" customHeight="1">
      <c r="A217" s="54"/>
      <c r="B217" s="50"/>
      <c r="D217" s="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5"/>
      <c r="DA217" s="45"/>
    </row>
    <row r="218" spans="1:105" ht="15.75" customHeight="1">
      <c r="A218" s="54"/>
      <c r="B218" s="50"/>
      <c r="D218" s="43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5"/>
      <c r="DA218" s="45"/>
    </row>
    <row r="219" spans="1:105" ht="15.75" customHeight="1">
      <c r="A219" s="54"/>
      <c r="B219" s="50"/>
      <c r="D219" s="43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5"/>
      <c r="DA219" s="45"/>
    </row>
    <row r="220" spans="1:105" ht="15.75" customHeight="1">
      <c r="A220" s="54"/>
      <c r="B220" s="50"/>
      <c r="D220" s="43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5"/>
      <c r="DA220" s="45"/>
    </row>
    <row r="221" spans="1:105" ht="15.75" customHeight="1">
      <c r="A221" s="54"/>
      <c r="B221" s="50"/>
      <c r="D221" s="43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5"/>
      <c r="DA221" s="45"/>
    </row>
    <row r="222" spans="1:105" ht="15.75" customHeight="1">
      <c r="A222" s="54"/>
      <c r="B222" s="50"/>
      <c r="D222" s="43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5"/>
      <c r="DA222" s="45"/>
    </row>
    <row r="223" spans="1:105" ht="15.75" customHeight="1">
      <c r="A223" s="54"/>
      <c r="B223" s="50"/>
      <c r="D223" s="43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5"/>
      <c r="DA223" s="45"/>
    </row>
    <row r="224" spans="1:105" ht="15.75" customHeight="1">
      <c r="A224" s="54"/>
      <c r="B224" s="50"/>
      <c r="D224" s="43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5"/>
      <c r="DA224" s="45"/>
    </row>
    <row r="225" spans="1:105" ht="15.75" customHeight="1">
      <c r="A225" s="54"/>
      <c r="B225" s="50"/>
      <c r="D225" s="43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5"/>
      <c r="DA225" s="45"/>
    </row>
    <row r="226" spans="1:105" ht="15.75" customHeight="1">
      <c r="A226" s="54"/>
      <c r="B226" s="50"/>
      <c r="D226" s="43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5"/>
      <c r="DA226" s="45"/>
    </row>
    <row r="227" spans="1:105" ht="15.75" customHeight="1">
      <c r="A227" s="54"/>
      <c r="B227" s="50"/>
      <c r="D227" s="43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5"/>
      <c r="DA227" s="45"/>
    </row>
    <row r="228" spans="1:105" ht="15.75" customHeight="1">
      <c r="A228" s="54"/>
      <c r="B228" s="50"/>
      <c r="D228" s="43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5"/>
      <c r="DA228" s="45"/>
    </row>
    <row r="229" spans="1:105" ht="15.75" customHeight="1">
      <c r="A229" s="54"/>
      <c r="B229" s="50"/>
      <c r="D229" s="43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5"/>
      <c r="DA229" s="45"/>
    </row>
    <row r="230" spans="1:105" ht="15.75" customHeight="1">
      <c r="A230" s="54"/>
      <c r="B230" s="50"/>
      <c r="D230" s="43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5"/>
      <c r="DA230" s="45"/>
    </row>
    <row r="231" spans="1:105" ht="15.75" customHeight="1">
      <c r="A231" s="54"/>
      <c r="B231" s="50"/>
      <c r="D231" s="43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5"/>
      <c r="DA231" s="45"/>
    </row>
    <row r="232" spans="1:105" ht="15.75" customHeight="1">
      <c r="A232" s="54"/>
      <c r="B232" s="50"/>
      <c r="D232" s="43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5"/>
      <c r="DA232" s="45"/>
    </row>
    <row r="233" spans="1:105" ht="15.75" customHeight="1">
      <c r="A233" s="54"/>
      <c r="B233" s="50"/>
      <c r="D233" s="43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5"/>
      <c r="DA233" s="45"/>
    </row>
    <row r="234" spans="1:105" ht="15.75" customHeight="1">
      <c r="A234" s="54"/>
      <c r="B234" s="50"/>
      <c r="D234" s="43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5"/>
      <c r="DA234" s="45"/>
    </row>
    <row r="235" spans="1:105" ht="15.75" customHeight="1">
      <c r="A235" s="54"/>
      <c r="B235" s="50"/>
      <c r="D235" s="43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5"/>
      <c r="DA235" s="45"/>
    </row>
    <row r="236" spans="1:105" ht="15.75" customHeight="1">
      <c r="A236" s="54"/>
      <c r="B236" s="50"/>
      <c r="D236" s="43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5"/>
      <c r="DA236" s="45"/>
    </row>
    <row r="237" spans="1:105" ht="15.75" customHeight="1">
      <c r="A237" s="54"/>
      <c r="B237" s="50"/>
      <c r="D237" s="43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5"/>
      <c r="DA237" s="45"/>
    </row>
    <row r="238" spans="1:105" ht="15.75" customHeight="1">
      <c r="A238" s="54"/>
      <c r="B238" s="50"/>
      <c r="D238" s="43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5"/>
      <c r="DA238" s="45"/>
    </row>
    <row r="239" spans="1:105" ht="15.75" customHeight="1">
      <c r="A239" s="54"/>
      <c r="B239" s="50"/>
      <c r="D239" s="43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5"/>
      <c r="DA239" s="45"/>
    </row>
    <row r="240" spans="1:105" ht="15.75" customHeight="1">
      <c r="A240" s="54"/>
      <c r="B240" s="50"/>
      <c r="D240" s="43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5"/>
      <c r="DA240" s="45"/>
    </row>
    <row r="241" spans="1:105" ht="15.75" customHeight="1">
      <c r="A241" s="54"/>
      <c r="B241" s="50"/>
      <c r="D241" s="43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5"/>
      <c r="DA241" s="45"/>
    </row>
    <row r="242" spans="1:105" ht="15.75" customHeight="1">
      <c r="A242" s="54"/>
      <c r="B242" s="50"/>
      <c r="D242" s="43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5"/>
      <c r="DA242" s="45"/>
    </row>
    <row r="243" spans="1:105" ht="15.75" customHeight="1">
      <c r="A243" s="54"/>
      <c r="B243" s="50"/>
      <c r="D243" s="43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5"/>
      <c r="DA243" s="45"/>
    </row>
    <row r="244" spans="1:105" ht="15.75" customHeight="1">
      <c r="A244" s="54"/>
      <c r="B244" s="50"/>
      <c r="D244" s="43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5"/>
      <c r="DA244" s="45"/>
    </row>
    <row r="245" spans="1:105" ht="15.75" customHeight="1">
      <c r="A245" s="54"/>
      <c r="B245" s="50"/>
      <c r="D245" s="43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5"/>
      <c r="DA245" s="45"/>
    </row>
    <row r="246" spans="1:105" ht="15.75" customHeight="1">
      <c r="A246" s="54"/>
      <c r="B246" s="50"/>
      <c r="D246" s="43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5"/>
      <c r="DA246" s="45"/>
    </row>
    <row r="247" spans="1:105" ht="15.75" customHeight="1">
      <c r="A247" s="54"/>
      <c r="B247" s="50"/>
      <c r="D247" s="43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5"/>
      <c r="DA247" s="45"/>
    </row>
    <row r="248" spans="1:105" ht="15.75" customHeight="1">
      <c r="A248" s="54"/>
      <c r="B248" s="50"/>
      <c r="D248" s="43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5"/>
      <c r="DA248" s="45"/>
    </row>
    <row r="249" spans="1:105" ht="15.75" customHeight="1">
      <c r="A249" s="54"/>
      <c r="B249" s="50"/>
      <c r="D249" s="43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5"/>
      <c r="DA249" s="45"/>
    </row>
    <row r="250" spans="1:105" ht="15.75" customHeight="1">
      <c r="A250" s="54"/>
      <c r="B250" s="50"/>
      <c r="D250" s="43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5"/>
      <c r="DA250" s="45"/>
    </row>
    <row r="251" spans="1:105" ht="15.75" customHeight="1">
      <c r="A251" s="54"/>
      <c r="B251" s="50"/>
      <c r="D251" s="43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5"/>
      <c r="DA251" s="45"/>
    </row>
    <row r="252" spans="1:105" ht="15.75" customHeight="1">
      <c r="A252" s="54"/>
      <c r="B252" s="50"/>
      <c r="D252" s="43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5"/>
      <c r="DA252" s="45"/>
    </row>
    <row r="253" spans="1:105" ht="15.75" customHeight="1">
      <c r="A253" s="54"/>
      <c r="B253" s="50"/>
      <c r="D253" s="43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5"/>
      <c r="DA253" s="45"/>
    </row>
    <row r="254" spans="1:105" ht="15.75" customHeight="1">
      <c r="A254" s="54"/>
      <c r="B254" s="50"/>
      <c r="D254" s="43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5"/>
      <c r="DA254" s="45"/>
    </row>
    <row r="255" spans="1:105" ht="15.75" customHeight="1">
      <c r="A255" s="54"/>
      <c r="B255" s="50"/>
      <c r="D255" s="43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5"/>
      <c r="DA255" s="45"/>
    </row>
    <row r="256" spans="1:105" ht="15.75" customHeight="1">
      <c r="A256" s="54"/>
      <c r="B256" s="50"/>
      <c r="D256" s="43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5"/>
      <c r="DA256" s="45"/>
    </row>
    <row r="257" spans="1:105" ht="15.75" customHeight="1">
      <c r="A257" s="54"/>
      <c r="B257" s="50"/>
      <c r="D257" s="43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5"/>
      <c r="DA257" s="45"/>
    </row>
    <row r="258" spans="1:105" ht="15.75" customHeight="1">
      <c r="A258" s="54"/>
      <c r="B258" s="50"/>
      <c r="D258" s="43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5"/>
      <c r="DA258" s="45"/>
    </row>
    <row r="259" spans="1:105" ht="15.75" customHeight="1">
      <c r="A259" s="54"/>
      <c r="B259" s="50"/>
      <c r="D259" s="43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5"/>
      <c r="DA259" s="45"/>
    </row>
    <row r="260" spans="1:105" ht="15.75" customHeight="1">
      <c r="A260" s="54"/>
      <c r="B260" s="50"/>
      <c r="D260" s="43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5"/>
      <c r="DA260" s="45"/>
    </row>
    <row r="261" spans="1:105" ht="15.75" customHeight="1">
      <c r="A261" s="54"/>
      <c r="B261" s="50"/>
      <c r="D261" s="43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5"/>
      <c r="DA261" s="45"/>
    </row>
    <row r="262" spans="1:105" ht="15.75" customHeight="1">
      <c r="A262" s="54"/>
      <c r="B262" s="50"/>
      <c r="D262" s="43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5"/>
      <c r="DA262" s="45"/>
    </row>
    <row r="263" spans="1:105" ht="15.75" customHeight="1">
      <c r="A263" s="54"/>
      <c r="B263" s="50"/>
      <c r="D263" s="43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5"/>
      <c r="DA263" s="45"/>
    </row>
    <row r="264" spans="1:105" ht="15.75" customHeight="1">
      <c r="A264" s="54"/>
      <c r="B264" s="50"/>
      <c r="D264" s="43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5"/>
      <c r="DA264" s="45"/>
    </row>
    <row r="265" spans="1:105" ht="15.75" customHeight="1">
      <c r="A265" s="54"/>
      <c r="B265" s="50"/>
      <c r="D265" s="43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5"/>
      <c r="DA265" s="45"/>
    </row>
    <row r="266" spans="1:105" ht="15.75" customHeight="1">
      <c r="A266" s="54"/>
      <c r="B266" s="50"/>
      <c r="D266" s="43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5"/>
      <c r="DA266" s="45"/>
    </row>
    <row r="267" spans="1:105" ht="15.75" customHeight="1">
      <c r="A267" s="54"/>
      <c r="B267" s="50"/>
      <c r="D267" s="43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5"/>
      <c r="DA267" s="45"/>
    </row>
    <row r="268" spans="1:105" ht="15.75" customHeight="1">
      <c r="A268" s="54"/>
      <c r="B268" s="50"/>
      <c r="D268" s="43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5"/>
      <c r="DA268" s="45"/>
    </row>
    <row r="269" spans="1:105" ht="15.75" customHeight="1">
      <c r="A269" s="54"/>
      <c r="B269" s="50"/>
      <c r="D269" s="43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5"/>
      <c r="DA269" s="45"/>
    </row>
    <row r="270" spans="1:105" ht="15.75" customHeight="1">
      <c r="A270" s="54"/>
      <c r="B270" s="50"/>
      <c r="D270" s="43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5"/>
      <c r="DA270" s="45"/>
    </row>
    <row r="271" spans="1:105" ht="15.75" customHeight="1">
      <c r="A271" s="54"/>
      <c r="B271" s="50"/>
      <c r="D271" s="43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5"/>
      <c r="DA271" s="45"/>
    </row>
    <row r="272" spans="1:105" ht="15.75" customHeight="1">
      <c r="A272" s="54"/>
      <c r="B272" s="50"/>
      <c r="D272" s="43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5"/>
      <c r="DA272" s="45"/>
    </row>
    <row r="273" spans="1:105" ht="15.75" customHeight="1">
      <c r="A273" s="54"/>
      <c r="B273" s="50"/>
      <c r="D273" s="43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5"/>
      <c r="DA273" s="45"/>
    </row>
    <row r="274" spans="1:105" ht="15.75" customHeight="1">
      <c r="A274" s="54"/>
      <c r="B274" s="50"/>
      <c r="D274" s="43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5"/>
      <c r="DA274" s="45"/>
    </row>
    <row r="275" spans="1:105" ht="15.75" customHeight="1">
      <c r="A275" s="54"/>
      <c r="B275" s="50"/>
      <c r="D275" s="43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5"/>
      <c r="DA275" s="45"/>
    </row>
    <row r="276" spans="1:105" ht="15.75" customHeight="1">
      <c r="A276" s="54"/>
      <c r="B276" s="50"/>
      <c r="D276" s="43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5"/>
      <c r="DA276" s="45"/>
    </row>
    <row r="277" spans="1:105" ht="15.75" customHeight="1">
      <c r="A277" s="54"/>
      <c r="B277" s="50"/>
      <c r="D277" s="43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5"/>
      <c r="DA277" s="45"/>
    </row>
    <row r="278" spans="1:105" ht="15.75" customHeight="1">
      <c r="A278" s="54"/>
      <c r="B278" s="50"/>
      <c r="D278" s="43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5"/>
      <c r="DA278" s="45"/>
    </row>
    <row r="279" spans="1:105" ht="15.75" customHeight="1">
      <c r="A279" s="54"/>
      <c r="B279" s="50"/>
      <c r="D279" s="43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5"/>
      <c r="DA279" s="45"/>
    </row>
    <row r="280" spans="1:105" ht="15.75" customHeight="1">
      <c r="A280" s="54"/>
      <c r="B280" s="50"/>
      <c r="D280" s="43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5"/>
      <c r="DA280" s="45"/>
    </row>
    <row r="281" spans="1:105" ht="15.75" customHeight="1">
      <c r="A281" s="54"/>
      <c r="B281" s="50"/>
      <c r="D281" s="43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5"/>
      <c r="DA281" s="45"/>
    </row>
    <row r="282" spans="1:105" ht="15.75" customHeight="1">
      <c r="A282" s="54"/>
      <c r="B282" s="50"/>
      <c r="D282" s="43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5"/>
      <c r="DA282" s="45"/>
    </row>
    <row r="283" spans="1:105" ht="15.75" customHeight="1">
      <c r="A283" s="54"/>
      <c r="B283" s="50"/>
      <c r="D283" s="43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5"/>
      <c r="DA283" s="45"/>
    </row>
    <row r="284" spans="1:105" ht="15.75" customHeight="1">
      <c r="A284" s="54"/>
      <c r="B284" s="50"/>
      <c r="D284" s="43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5"/>
      <c r="DA284" s="45"/>
    </row>
    <row r="285" spans="1:105" ht="15.75" customHeight="1">
      <c r="A285" s="54"/>
      <c r="B285" s="50"/>
      <c r="D285" s="43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5"/>
      <c r="DA285" s="45"/>
    </row>
    <row r="286" spans="1:105" ht="15.75" customHeight="1">
      <c r="A286" s="54"/>
      <c r="B286" s="50"/>
      <c r="D286" s="43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5"/>
      <c r="DA286" s="45"/>
    </row>
    <row r="287" spans="1:105" ht="15.75" customHeight="1">
      <c r="A287" s="54"/>
      <c r="B287" s="50"/>
      <c r="D287" s="43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5"/>
      <c r="DA287" s="45"/>
    </row>
    <row r="288" spans="1:105" ht="15.75" customHeight="1">
      <c r="A288" s="54"/>
      <c r="B288" s="50"/>
      <c r="D288" s="43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5"/>
      <c r="DA288" s="45"/>
    </row>
    <row r="289" spans="1:105" ht="15.75" customHeight="1">
      <c r="A289" s="54"/>
      <c r="B289" s="50"/>
      <c r="D289" s="43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5"/>
      <c r="DA289" s="45"/>
    </row>
    <row r="290" spans="1:105" ht="15.75" customHeight="1">
      <c r="A290" s="54"/>
      <c r="B290" s="50"/>
      <c r="D290" s="43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5"/>
      <c r="DA290" s="45"/>
    </row>
    <row r="291" spans="1:105" ht="15.75" customHeight="1">
      <c r="A291" s="54"/>
      <c r="B291" s="50"/>
      <c r="D291" s="43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5"/>
      <c r="DA291" s="45"/>
    </row>
    <row r="292" spans="1:105" ht="15.75" customHeight="1">
      <c r="A292" s="54"/>
      <c r="B292" s="50"/>
      <c r="D292" s="43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5"/>
      <c r="DA292" s="45"/>
    </row>
    <row r="293" spans="1:105" ht="15.75" customHeight="1">
      <c r="A293" s="54"/>
      <c r="B293" s="50"/>
      <c r="D293" s="43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5"/>
      <c r="DA293" s="45"/>
    </row>
    <row r="294" spans="1:105" ht="15.75" customHeight="1">
      <c r="A294" s="54"/>
      <c r="B294" s="50"/>
      <c r="D294" s="43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5"/>
      <c r="DA294" s="45"/>
    </row>
    <row r="295" spans="1:105" ht="15.75" customHeight="1">
      <c r="A295" s="54"/>
      <c r="B295" s="50"/>
      <c r="D295" s="43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5"/>
      <c r="DA295" s="45"/>
    </row>
    <row r="296" spans="1:105" ht="15.75" customHeight="1">
      <c r="A296" s="54"/>
      <c r="B296" s="50"/>
      <c r="D296" s="43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5"/>
      <c r="DA296" s="45"/>
    </row>
    <row r="297" spans="1:105" ht="15.75" customHeight="1">
      <c r="A297" s="54"/>
      <c r="B297" s="50"/>
      <c r="D297" s="43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5"/>
      <c r="DA297" s="45"/>
    </row>
    <row r="298" spans="1:105" ht="15.75" customHeight="1">
      <c r="A298" s="54"/>
      <c r="B298" s="50"/>
      <c r="D298" s="43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5"/>
      <c r="DA298" s="45"/>
    </row>
    <row r="299" spans="1:105" ht="15.75" customHeight="1">
      <c r="A299" s="54"/>
      <c r="B299" s="50"/>
      <c r="D299" s="43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5"/>
      <c r="DA299" s="45"/>
    </row>
    <row r="300" spans="1:105" ht="15.75" customHeight="1">
      <c r="A300" s="54"/>
      <c r="B300" s="50"/>
      <c r="D300" s="43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5"/>
      <c r="DA300" s="45"/>
    </row>
    <row r="301" spans="1:105" ht="15.75" customHeight="1">
      <c r="A301" s="54"/>
      <c r="B301" s="50"/>
      <c r="D301" s="43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5"/>
      <c r="DA301" s="45"/>
    </row>
    <row r="302" spans="1:105" ht="15.75" customHeight="1">
      <c r="A302" s="54"/>
      <c r="B302" s="50"/>
      <c r="D302" s="43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5"/>
      <c r="DA302" s="45"/>
    </row>
    <row r="303" spans="1:105" ht="15.75" customHeight="1">
      <c r="A303" s="54"/>
      <c r="B303" s="50"/>
      <c r="D303" s="43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5"/>
      <c r="DA303" s="45"/>
    </row>
    <row r="304" spans="1:105" ht="15.75" customHeight="1">
      <c r="A304" s="54"/>
      <c r="B304" s="50"/>
      <c r="D304" s="43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5"/>
      <c r="DA304" s="45"/>
    </row>
    <row r="305" spans="1:105" ht="15.75" customHeight="1">
      <c r="A305" s="54"/>
      <c r="B305" s="50"/>
      <c r="D305" s="43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5"/>
      <c r="DA305" s="45"/>
    </row>
    <row r="306" spans="1:105" ht="15.75" customHeight="1">
      <c r="A306" s="54"/>
      <c r="B306" s="50"/>
      <c r="D306" s="43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5"/>
      <c r="DA306" s="45"/>
    </row>
    <row r="307" spans="1:105" ht="15.75" customHeight="1">
      <c r="A307" s="54"/>
      <c r="B307" s="50"/>
      <c r="D307" s="43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5"/>
      <c r="DA307" s="45"/>
    </row>
    <row r="308" spans="1:105" ht="15.75" customHeight="1">
      <c r="A308" s="54"/>
      <c r="B308" s="50"/>
      <c r="D308" s="43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5"/>
      <c r="DA308" s="45"/>
    </row>
    <row r="309" spans="1:105" ht="15.75" customHeight="1">
      <c r="A309" s="54"/>
      <c r="B309" s="50"/>
      <c r="D309" s="43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5"/>
      <c r="DA309" s="45"/>
    </row>
    <row r="310" spans="1:105" ht="15.75" customHeight="1">
      <c r="A310" s="54"/>
      <c r="B310" s="50"/>
      <c r="D310" s="43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5"/>
      <c r="DA310" s="45"/>
    </row>
    <row r="311" spans="1:105" ht="15.75" customHeight="1">
      <c r="A311" s="54"/>
      <c r="B311" s="50"/>
      <c r="D311" s="43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5"/>
      <c r="DA311" s="45"/>
    </row>
    <row r="312" spans="1:105" ht="15.75" customHeight="1">
      <c r="A312" s="54"/>
      <c r="B312" s="50"/>
      <c r="D312" s="43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5"/>
      <c r="DA312" s="45"/>
    </row>
    <row r="313" spans="1:105" ht="15.75" customHeight="1">
      <c r="A313" s="54"/>
      <c r="B313" s="50"/>
      <c r="D313" s="43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5"/>
      <c r="DA313" s="45"/>
    </row>
    <row r="314" spans="1:105" ht="15.75" customHeight="1">
      <c r="A314" s="54"/>
      <c r="B314" s="50"/>
      <c r="D314" s="43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5"/>
      <c r="DA314" s="45"/>
    </row>
    <row r="315" spans="1:105" ht="15.75" customHeight="1">
      <c r="A315" s="54"/>
      <c r="B315" s="50"/>
      <c r="D315" s="43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5"/>
      <c r="DA315" s="45"/>
    </row>
    <row r="316" spans="1:105" ht="15.75" customHeight="1">
      <c r="A316" s="54"/>
      <c r="B316" s="50"/>
      <c r="D316" s="43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5"/>
      <c r="DA316" s="45"/>
    </row>
    <row r="317" spans="1:105" ht="15.75" customHeight="1">
      <c r="A317" s="54"/>
      <c r="B317" s="50"/>
      <c r="D317" s="43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5"/>
      <c r="DA317" s="45"/>
    </row>
    <row r="318" spans="1:105" ht="15.75" customHeight="1">
      <c r="A318" s="54"/>
      <c r="B318" s="50"/>
      <c r="D318" s="43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5"/>
      <c r="DA318" s="45"/>
    </row>
    <row r="319" spans="1:105" ht="15.75" customHeight="1">
      <c r="A319" s="54"/>
      <c r="B319" s="50"/>
      <c r="D319" s="43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5"/>
      <c r="DA319" s="45"/>
    </row>
    <row r="320" spans="1:105" ht="15.75" customHeight="1">
      <c r="A320" s="54"/>
      <c r="B320" s="50"/>
      <c r="D320" s="43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5"/>
      <c r="DA320" s="45"/>
    </row>
    <row r="321" spans="1:105" ht="15.75" customHeight="1">
      <c r="A321" s="54"/>
      <c r="B321" s="50"/>
      <c r="D321" s="43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5"/>
      <c r="DA321" s="45"/>
    </row>
    <row r="322" spans="1:105" ht="15.75" customHeight="1">
      <c r="A322" s="54"/>
      <c r="B322" s="50"/>
      <c r="D322" s="43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5"/>
      <c r="DA322" s="45"/>
    </row>
    <row r="323" spans="1:105" ht="15.75" customHeight="1">
      <c r="A323" s="54"/>
      <c r="B323" s="50"/>
      <c r="D323" s="43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5"/>
      <c r="DA323" s="45"/>
    </row>
    <row r="324" spans="1:105" ht="15.75" customHeight="1">
      <c r="A324" s="54"/>
      <c r="B324" s="50"/>
      <c r="D324" s="43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5"/>
      <c r="DA324" s="45"/>
    </row>
    <row r="325" spans="1:105" ht="15.75" customHeight="1">
      <c r="A325" s="54"/>
      <c r="B325" s="50"/>
      <c r="D325" s="43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5"/>
      <c r="DA325" s="45"/>
    </row>
    <row r="326" spans="1:105" ht="15.75" customHeight="1">
      <c r="A326" s="54"/>
      <c r="B326" s="50"/>
      <c r="D326" s="43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5"/>
      <c r="DA326" s="45"/>
    </row>
    <row r="327" spans="1:105" ht="15.75" customHeight="1">
      <c r="A327" s="54"/>
      <c r="B327" s="50"/>
      <c r="D327" s="43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5"/>
      <c r="DA327" s="45"/>
    </row>
    <row r="328" spans="1:105" ht="15.75" customHeight="1">
      <c r="A328" s="54"/>
      <c r="B328" s="50"/>
      <c r="D328" s="43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5"/>
      <c r="DA328" s="45"/>
    </row>
    <row r="329" spans="1:105" ht="15.75" customHeight="1">
      <c r="A329" s="54"/>
      <c r="B329" s="50"/>
      <c r="D329" s="43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5"/>
      <c r="DA329" s="45"/>
    </row>
    <row r="330" spans="1:105" ht="15.75" customHeight="1">
      <c r="A330" s="54"/>
      <c r="B330" s="50"/>
      <c r="D330" s="43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5"/>
      <c r="DA330" s="45"/>
    </row>
    <row r="331" spans="1:105" ht="15.75" customHeight="1">
      <c r="A331" s="54"/>
      <c r="B331" s="50"/>
      <c r="D331" s="43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5"/>
      <c r="DA331" s="45"/>
    </row>
    <row r="332" spans="1:105" ht="15.75" customHeight="1">
      <c r="A332" s="54"/>
      <c r="B332" s="50"/>
      <c r="D332" s="43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5"/>
      <c r="DA332" s="45"/>
    </row>
    <row r="333" spans="1:105" ht="15.75" customHeight="1">
      <c r="A333" s="54"/>
      <c r="B333" s="50"/>
      <c r="D333" s="43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5"/>
      <c r="DA333" s="45"/>
    </row>
    <row r="334" spans="1:105" ht="15.75" customHeight="1">
      <c r="A334" s="54"/>
      <c r="B334" s="50"/>
      <c r="D334" s="43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5"/>
      <c r="DA334" s="45"/>
    </row>
    <row r="335" spans="1:105" ht="15.75" customHeight="1">
      <c r="A335" s="54"/>
      <c r="B335" s="50"/>
      <c r="D335" s="43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5"/>
      <c r="DA335" s="45"/>
    </row>
    <row r="336" spans="1:105" ht="15.75" customHeight="1">
      <c r="A336" s="54"/>
      <c r="B336" s="50"/>
      <c r="D336" s="43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5"/>
      <c r="DA336" s="45"/>
    </row>
    <row r="337" spans="1:105" ht="15.75" customHeight="1">
      <c r="A337" s="54"/>
      <c r="B337" s="50"/>
      <c r="D337" s="43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5"/>
      <c r="DA337" s="45"/>
    </row>
    <row r="338" spans="1:105" ht="15.75" customHeight="1">
      <c r="A338" s="54"/>
      <c r="B338" s="50"/>
      <c r="D338" s="43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5"/>
      <c r="DA338" s="45"/>
    </row>
    <row r="339" spans="1:105" ht="15.75" customHeight="1">
      <c r="A339" s="54"/>
      <c r="B339" s="50"/>
      <c r="D339" s="43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5"/>
      <c r="DA339" s="45"/>
    </row>
    <row r="340" spans="1:105" ht="15.75" customHeight="1">
      <c r="A340" s="54"/>
      <c r="B340" s="50"/>
      <c r="D340" s="43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5"/>
      <c r="DA340" s="45"/>
    </row>
    <row r="341" spans="1:105" ht="15.75" customHeight="1">
      <c r="A341" s="54"/>
      <c r="B341" s="50"/>
      <c r="D341" s="43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5"/>
      <c r="DA341" s="45"/>
    </row>
    <row r="342" spans="1:105" ht="15.75" customHeight="1">
      <c r="A342" s="54"/>
      <c r="B342" s="50"/>
      <c r="D342" s="43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5"/>
      <c r="DA342" s="45"/>
    </row>
    <row r="343" spans="1:105" ht="15.75" customHeight="1">
      <c r="A343" s="54"/>
      <c r="B343" s="50"/>
      <c r="D343" s="43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5"/>
      <c r="DA343" s="45"/>
    </row>
    <row r="344" spans="1:105" ht="15.75" customHeight="1">
      <c r="A344" s="54"/>
      <c r="B344" s="50"/>
      <c r="D344" s="43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5"/>
      <c r="DA344" s="45"/>
    </row>
    <row r="345" spans="1:105" ht="15.75" customHeight="1">
      <c r="A345" s="54"/>
      <c r="B345" s="50"/>
      <c r="D345" s="43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5"/>
      <c r="DA345" s="45"/>
    </row>
    <row r="346" spans="1:105" ht="15.75" customHeight="1">
      <c r="A346" s="54"/>
      <c r="B346" s="50"/>
      <c r="D346" s="43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5"/>
      <c r="DA346" s="45"/>
    </row>
    <row r="347" spans="1:105" ht="15.75" customHeight="1">
      <c r="A347" s="54"/>
      <c r="B347" s="50"/>
      <c r="D347" s="43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5"/>
      <c r="DA347" s="45"/>
    </row>
    <row r="348" spans="1:105" ht="15.75" customHeight="1">
      <c r="A348" s="54"/>
      <c r="B348" s="50"/>
      <c r="D348" s="43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5"/>
      <c r="DA348" s="45"/>
    </row>
    <row r="349" spans="1:105" ht="15.75" customHeight="1">
      <c r="A349" s="54"/>
      <c r="B349" s="50"/>
      <c r="D349" s="43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5"/>
      <c r="DA349" s="45"/>
    </row>
    <row r="350" spans="1:105" ht="15.75" customHeight="1">
      <c r="A350" s="54"/>
      <c r="B350" s="50"/>
      <c r="D350" s="43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5"/>
      <c r="DA350" s="45"/>
    </row>
    <row r="351" spans="1:105" ht="15.75" customHeight="1">
      <c r="A351" s="54"/>
      <c r="B351" s="50"/>
      <c r="D351" s="43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5"/>
      <c r="DA351" s="45"/>
    </row>
    <row r="352" spans="1:105" ht="15.75" customHeight="1">
      <c r="A352" s="54"/>
      <c r="B352" s="50"/>
      <c r="D352" s="43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5"/>
      <c r="DA352" s="45"/>
    </row>
    <row r="353" spans="1:105" ht="15.75" customHeight="1">
      <c r="A353" s="54"/>
      <c r="B353" s="50"/>
      <c r="D353" s="43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5"/>
      <c r="DA353" s="45"/>
    </row>
    <row r="354" spans="1:105" ht="15.75" customHeight="1">
      <c r="A354" s="54"/>
      <c r="B354" s="50"/>
      <c r="D354" s="43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5"/>
      <c r="DA354" s="45"/>
    </row>
    <row r="355" spans="1:105" ht="15.75" customHeight="1">
      <c r="A355" s="54"/>
      <c r="B355" s="50"/>
      <c r="D355" s="43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5"/>
      <c r="DA355" s="45"/>
    </row>
    <row r="356" spans="1:105" ht="15.75" customHeight="1">
      <c r="A356" s="54"/>
      <c r="B356" s="50"/>
      <c r="D356" s="43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5"/>
      <c r="DA356" s="45"/>
    </row>
    <row r="357" spans="1:105" ht="15.75" customHeight="1">
      <c r="A357" s="54"/>
      <c r="B357" s="50"/>
      <c r="D357" s="43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5"/>
      <c r="DA357" s="45"/>
    </row>
    <row r="358" spans="1:105" ht="15.75" customHeight="1">
      <c r="A358" s="54"/>
      <c r="B358" s="50"/>
      <c r="D358" s="43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5"/>
      <c r="DA358" s="45"/>
    </row>
    <row r="359" spans="1:105" ht="15.75" customHeight="1">
      <c r="A359" s="54"/>
      <c r="B359" s="50"/>
      <c r="D359" s="43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5"/>
      <c r="DA359" s="45"/>
    </row>
    <row r="360" spans="1:105" ht="15.75" customHeight="1">
      <c r="A360" s="54"/>
      <c r="B360" s="50"/>
      <c r="D360" s="43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5"/>
      <c r="DA360" s="45"/>
    </row>
    <row r="361" spans="1:105" ht="15.75" customHeight="1">
      <c r="A361" s="54"/>
      <c r="B361" s="50"/>
      <c r="D361" s="43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5"/>
      <c r="DA361" s="45"/>
    </row>
    <row r="362" spans="1:105" ht="15.75" customHeight="1">
      <c r="A362" s="54"/>
      <c r="B362" s="50"/>
      <c r="D362" s="43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5"/>
      <c r="DA362" s="45"/>
    </row>
    <row r="363" spans="1:105" ht="15.75" customHeight="1">
      <c r="A363" s="54"/>
      <c r="B363" s="50"/>
      <c r="D363" s="43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5"/>
      <c r="DA363" s="45"/>
    </row>
    <row r="364" spans="1:105" ht="15.75" customHeight="1">
      <c r="A364" s="54"/>
      <c r="B364" s="50"/>
      <c r="D364" s="43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5"/>
      <c r="DA364" s="45"/>
    </row>
    <row r="365" spans="1:105" ht="15.75" customHeight="1">
      <c r="A365" s="54"/>
      <c r="B365" s="50"/>
      <c r="D365" s="43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5"/>
      <c r="DA365" s="45"/>
    </row>
    <row r="366" spans="1:105" ht="15.75" customHeight="1">
      <c r="A366" s="54"/>
      <c r="B366" s="50"/>
      <c r="D366" s="43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43"/>
      <c r="CZ366" s="45"/>
      <c r="DA366" s="45"/>
    </row>
    <row r="367" spans="1:105" ht="15.75" customHeight="1">
      <c r="A367" s="54"/>
      <c r="B367" s="50"/>
      <c r="D367" s="43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43"/>
      <c r="CZ367" s="45"/>
      <c r="DA367" s="45"/>
    </row>
    <row r="368" spans="1:105" ht="15.75" customHeight="1">
      <c r="A368" s="54"/>
      <c r="B368" s="50"/>
      <c r="D368" s="43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5"/>
      <c r="DA368" s="45"/>
    </row>
    <row r="369" spans="1:105" ht="15.75" customHeight="1">
      <c r="A369" s="54"/>
      <c r="B369" s="50"/>
      <c r="D369" s="43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5"/>
      <c r="DA369" s="45"/>
    </row>
    <row r="370" spans="1:105" ht="15.75" customHeight="1">
      <c r="A370" s="54"/>
      <c r="B370" s="50"/>
      <c r="D370" s="43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5"/>
      <c r="DA370" s="45"/>
    </row>
    <row r="371" spans="1:105" ht="15.75" customHeight="1">
      <c r="A371" s="54"/>
      <c r="B371" s="50"/>
      <c r="D371" s="43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5"/>
      <c r="DA371" s="45"/>
    </row>
    <row r="372" spans="1:105" ht="15.75" customHeight="1">
      <c r="A372" s="54"/>
      <c r="B372" s="50"/>
      <c r="D372" s="43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5"/>
      <c r="DA372" s="45"/>
    </row>
    <row r="373" spans="1:105" ht="15.75" customHeight="1">
      <c r="A373" s="54"/>
      <c r="B373" s="50"/>
      <c r="D373" s="43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5"/>
      <c r="DA373" s="45"/>
    </row>
    <row r="374" spans="1:105" ht="15.75" customHeight="1">
      <c r="A374" s="54"/>
      <c r="B374" s="50"/>
      <c r="D374" s="43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5"/>
      <c r="DA374" s="45"/>
    </row>
    <row r="375" spans="1:105" ht="15.75" customHeight="1">
      <c r="A375" s="54"/>
      <c r="B375" s="50"/>
      <c r="D375" s="43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43"/>
      <c r="CZ375" s="45"/>
      <c r="DA375" s="45"/>
    </row>
    <row r="376" spans="1:105" ht="15.75" customHeight="1">
      <c r="A376" s="54"/>
      <c r="B376" s="50"/>
      <c r="D376" s="43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43"/>
      <c r="CZ376" s="45"/>
      <c r="DA376" s="45"/>
    </row>
    <row r="377" spans="1:105" ht="15.75" customHeight="1">
      <c r="A377" s="54"/>
      <c r="B377" s="50"/>
      <c r="D377" s="43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5"/>
      <c r="DA377" s="45"/>
    </row>
    <row r="378" spans="1:105" ht="15.75" customHeight="1">
      <c r="A378" s="54"/>
      <c r="B378" s="50"/>
      <c r="D378" s="43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43"/>
      <c r="CZ378" s="45"/>
      <c r="DA378" s="45"/>
    </row>
    <row r="379" spans="1:105" ht="15.75" customHeight="1">
      <c r="A379" s="54"/>
      <c r="B379" s="50"/>
      <c r="D379" s="43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5"/>
      <c r="DA379" s="45"/>
    </row>
    <row r="380" spans="1:105" ht="15.75" customHeight="1">
      <c r="A380" s="54"/>
      <c r="B380" s="50"/>
      <c r="D380" s="43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5"/>
      <c r="DA380" s="45"/>
    </row>
    <row r="381" spans="1:105" ht="15.75" customHeight="1">
      <c r="A381" s="54"/>
      <c r="B381" s="50"/>
      <c r="D381" s="43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5"/>
      <c r="DA381" s="45"/>
    </row>
    <row r="382" spans="1:105" ht="15.75" customHeight="1">
      <c r="A382" s="54"/>
      <c r="B382" s="50"/>
      <c r="D382" s="43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5"/>
      <c r="DA382" s="45"/>
    </row>
    <row r="383" spans="1:105" ht="15.75" customHeight="1">
      <c r="A383" s="54"/>
      <c r="B383" s="50"/>
      <c r="D383" s="43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5"/>
      <c r="DA383" s="45"/>
    </row>
    <row r="384" spans="1:105" ht="15.75" customHeight="1">
      <c r="A384" s="54"/>
      <c r="B384" s="50"/>
      <c r="D384" s="43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5"/>
      <c r="DA384" s="45"/>
    </row>
    <row r="385" spans="1:105" ht="15.75" customHeight="1">
      <c r="A385" s="54"/>
      <c r="B385" s="50"/>
      <c r="D385" s="43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5"/>
      <c r="DA385" s="45"/>
    </row>
    <row r="386" spans="1:105" ht="15.75" customHeight="1">
      <c r="A386" s="54"/>
      <c r="B386" s="50"/>
      <c r="D386" s="43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5"/>
      <c r="DA386" s="45"/>
    </row>
    <row r="387" spans="1:105" ht="15.75" customHeight="1">
      <c r="A387" s="54"/>
      <c r="B387" s="50"/>
      <c r="D387" s="43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5"/>
      <c r="DA387" s="45"/>
    </row>
    <row r="388" spans="1:105" ht="15.75" customHeight="1">
      <c r="A388" s="54"/>
      <c r="B388" s="50"/>
      <c r="D388" s="43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5"/>
      <c r="DA388" s="45"/>
    </row>
    <row r="389" spans="1:105" ht="15.75" customHeight="1">
      <c r="A389" s="54"/>
      <c r="B389" s="50"/>
      <c r="D389" s="43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5"/>
      <c r="DA389" s="45"/>
    </row>
    <row r="390" spans="1:105" ht="15.75" customHeight="1">
      <c r="A390" s="54"/>
      <c r="B390" s="50"/>
      <c r="D390" s="43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5"/>
      <c r="DA390" s="45"/>
    </row>
    <row r="391" spans="1:105" ht="15.75" customHeight="1">
      <c r="A391" s="54"/>
      <c r="B391" s="50"/>
      <c r="D391" s="43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5"/>
      <c r="DA391" s="45"/>
    </row>
    <row r="392" spans="1:105" ht="15.75" customHeight="1">
      <c r="A392" s="54"/>
      <c r="B392" s="50"/>
      <c r="D392" s="43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5"/>
      <c r="DA392" s="45"/>
    </row>
    <row r="393" spans="1:105" ht="15.75" customHeight="1">
      <c r="A393" s="54"/>
      <c r="B393" s="50"/>
      <c r="D393" s="43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5"/>
      <c r="DA393" s="45"/>
    </row>
    <row r="394" spans="1:105" ht="15.75" customHeight="1">
      <c r="A394" s="54"/>
      <c r="B394" s="50"/>
      <c r="D394" s="43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5"/>
      <c r="DA394" s="45"/>
    </row>
    <row r="395" spans="1:105" ht="15.75" customHeight="1">
      <c r="A395" s="54"/>
      <c r="B395" s="50"/>
      <c r="D395" s="43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5"/>
      <c r="DA395" s="45"/>
    </row>
    <row r="396" spans="1:105" ht="15.75" customHeight="1">
      <c r="A396" s="54"/>
      <c r="B396" s="50"/>
      <c r="D396" s="43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5"/>
      <c r="DA396" s="45"/>
    </row>
    <row r="397" spans="1:105" ht="15.75" customHeight="1">
      <c r="A397" s="54"/>
      <c r="B397" s="50"/>
      <c r="D397" s="43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5"/>
      <c r="DA397" s="45"/>
    </row>
    <row r="398" spans="1:105" ht="15.75" customHeight="1">
      <c r="A398" s="54"/>
      <c r="B398" s="50"/>
      <c r="D398" s="43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5"/>
      <c r="DA398" s="45"/>
    </row>
    <row r="399" spans="1:105" ht="15.75" customHeight="1">
      <c r="A399" s="54"/>
      <c r="B399" s="50"/>
      <c r="D399" s="43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5"/>
      <c r="DA399" s="45"/>
    </row>
    <row r="400" spans="1:105" ht="15.75" customHeight="1">
      <c r="A400" s="54"/>
      <c r="B400" s="50"/>
      <c r="D400" s="43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5"/>
      <c r="DA400" s="45"/>
    </row>
    <row r="401" spans="1:105" ht="15.75" customHeight="1">
      <c r="A401" s="54"/>
      <c r="B401" s="50"/>
      <c r="D401" s="43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5"/>
      <c r="DA401" s="45"/>
    </row>
    <row r="402" spans="1:105" ht="15.75" customHeight="1">
      <c r="A402" s="54"/>
      <c r="B402" s="50"/>
      <c r="D402" s="43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5"/>
      <c r="DA402" s="45"/>
    </row>
    <row r="403" spans="1:105" ht="15.75" customHeight="1">
      <c r="A403" s="54"/>
      <c r="B403" s="50"/>
      <c r="D403" s="43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5"/>
      <c r="DA403" s="45"/>
    </row>
    <row r="404" spans="1:105" ht="15.75" customHeight="1">
      <c r="A404" s="54"/>
      <c r="B404" s="50"/>
      <c r="D404" s="43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5"/>
      <c r="DA404" s="45"/>
    </row>
    <row r="405" spans="1:105" ht="15.75" customHeight="1">
      <c r="A405" s="54"/>
      <c r="B405" s="50"/>
      <c r="D405" s="43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5"/>
      <c r="DA405" s="45"/>
    </row>
    <row r="406" spans="1:105" ht="15.75" customHeight="1">
      <c r="A406" s="54"/>
      <c r="B406" s="50"/>
      <c r="D406" s="43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5"/>
      <c r="DA406" s="45"/>
    </row>
    <row r="407" spans="1:105" ht="15.75" customHeight="1">
      <c r="A407" s="54"/>
      <c r="B407" s="50"/>
      <c r="D407" s="43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5"/>
      <c r="DA407" s="45"/>
    </row>
    <row r="408" spans="1:105" ht="15.75" customHeight="1">
      <c r="A408" s="54"/>
      <c r="B408" s="50"/>
      <c r="D408" s="43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5"/>
      <c r="DA408" s="45"/>
    </row>
    <row r="409" spans="1:105" ht="15.75" customHeight="1">
      <c r="A409" s="54"/>
      <c r="B409" s="50"/>
      <c r="D409" s="43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5"/>
      <c r="DA409" s="45"/>
    </row>
    <row r="410" spans="1:105" ht="15.75" customHeight="1">
      <c r="A410" s="54"/>
      <c r="B410" s="50"/>
      <c r="D410" s="43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5"/>
      <c r="DA410" s="45"/>
    </row>
    <row r="411" spans="1:105" ht="15.75" customHeight="1">
      <c r="A411" s="54"/>
      <c r="B411" s="50"/>
      <c r="D411" s="43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43"/>
      <c r="CZ411" s="45"/>
      <c r="DA411" s="45"/>
    </row>
    <row r="412" spans="1:105" ht="15.75" customHeight="1">
      <c r="A412" s="54"/>
      <c r="B412" s="50"/>
      <c r="D412" s="43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5"/>
      <c r="DA412" s="45"/>
    </row>
    <row r="413" spans="1:105" ht="15.75" customHeight="1">
      <c r="A413" s="54"/>
      <c r="B413" s="50"/>
      <c r="D413" s="43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43"/>
      <c r="CZ413" s="45"/>
      <c r="DA413" s="45"/>
    </row>
    <row r="414" spans="1:105" ht="15.75" customHeight="1">
      <c r="A414" s="54"/>
      <c r="B414" s="50"/>
      <c r="D414" s="43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43"/>
      <c r="CZ414" s="45"/>
      <c r="DA414" s="45"/>
    </row>
    <row r="415" spans="1:105" ht="15.75" customHeight="1">
      <c r="A415" s="54"/>
      <c r="B415" s="50"/>
      <c r="D415" s="43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43"/>
      <c r="CZ415" s="45"/>
      <c r="DA415" s="45"/>
    </row>
    <row r="416" spans="1:105" ht="15.75" customHeight="1">
      <c r="A416" s="54"/>
      <c r="B416" s="50"/>
      <c r="D416" s="43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5"/>
      <c r="DA416" s="45"/>
    </row>
    <row r="417" spans="1:105" ht="15.75" customHeight="1">
      <c r="A417" s="54"/>
      <c r="B417" s="50"/>
      <c r="D417" s="43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43"/>
      <c r="CZ417" s="45"/>
      <c r="DA417" s="45"/>
    </row>
    <row r="418" spans="1:105" ht="15.75" customHeight="1">
      <c r="A418" s="54"/>
      <c r="B418" s="50"/>
      <c r="D418" s="43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43"/>
      <c r="CZ418" s="45"/>
      <c r="DA418" s="45"/>
    </row>
    <row r="419" spans="1:105" ht="15.75" customHeight="1">
      <c r="A419" s="54"/>
      <c r="B419" s="50"/>
      <c r="D419" s="43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43"/>
      <c r="CZ419" s="45"/>
      <c r="DA419" s="45"/>
    </row>
    <row r="420" spans="1:105" ht="15.75" customHeight="1">
      <c r="A420" s="54"/>
      <c r="B420" s="50"/>
      <c r="D420" s="43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43"/>
      <c r="CZ420" s="45"/>
      <c r="DA420" s="45"/>
    </row>
    <row r="421" spans="1:105" ht="15.75" customHeight="1">
      <c r="A421" s="54"/>
      <c r="B421" s="50"/>
      <c r="D421" s="43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5"/>
      <c r="DA421" s="45"/>
    </row>
    <row r="422" spans="1:105" ht="15.75" customHeight="1">
      <c r="A422" s="54"/>
      <c r="B422" s="50"/>
      <c r="D422" s="43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5"/>
      <c r="DA422" s="45"/>
    </row>
    <row r="423" spans="1:105" ht="15.75" customHeight="1">
      <c r="A423" s="54"/>
      <c r="B423" s="50"/>
      <c r="D423" s="43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43"/>
      <c r="CZ423" s="45"/>
      <c r="DA423" s="45"/>
    </row>
    <row r="424" spans="1:105" ht="15.75" customHeight="1">
      <c r="A424" s="54"/>
      <c r="B424" s="50"/>
      <c r="D424" s="43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43"/>
      <c r="CZ424" s="45"/>
      <c r="DA424" s="45"/>
    </row>
    <row r="425" spans="1:105" ht="15.75" customHeight="1">
      <c r="A425" s="54"/>
      <c r="B425" s="50"/>
      <c r="D425" s="43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43"/>
      <c r="CZ425" s="45"/>
      <c r="DA425" s="45"/>
    </row>
    <row r="426" spans="1:105" ht="15.75" customHeight="1">
      <c r="A426" s="54"/>
      <c r="B426" s="50"/>
      <c r="D426" s="43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43"/>
      <c r="CZ426" s="45"/>
      <c r="DA426" s="45"/>
    </row>
    <row r="427" spans="1:105" ht="15.75" customHeight="1">
      <c r="A427" s="54"/>
      <c r="B427" s="50"/>
      <c r="D427" s="43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43"/>
      <c r="CZ427" s="45"/>
      <c r="DA427" s="45"/>
    </row>
    <row r="428" spans="1:105" ht="15.75" customHeight="1">
      <c r="A428" s="54"/>
      <c r="B428" s="50"/>
      <c r="D428" s="43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43"/>
      <c r="CZ428" s="45"/>
      <c r="DA428" s="45"/>
    </row>
    <row r="429" spans="1:105" ht="15.75" customHeight="1">
      <c r="A429" s="54"/>
      <c r="B429" s="50"/>
      <c r="D429" s="43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43"/>
      <c r="CZ429" s="45"/>
      <c r="DA429" s="45"/>
    </row>
    <row r="430" spans="1:105" ht="15.75" customHeight="1">
      <c r="A430" s="54"/>
      <c r="B430" s="50"/>
      <c r="D430" s="43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43"/>
      <c r="CZ430" s="45"/>
      <c r="DA430" s="45"/>
    </row>
    <row r="431" spans="1:105" ht="15.75" customHeight="1">
      <c r="A431" s="54"/>
      <c r="B431" s="50"/>
      <c r="D431" s="43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5"/>
      <c r="DA431" s="45"/>
    </row>
    <row r="432" spans="1:105" ht="15.75" customHeight="1">
      <c r="A432" s="54"/>
      <c r="B432" s="50"/>
      <c r="D432" s="43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43"/>
      <c r="CZ432" s="45"/>
      <c r="DA432" s="45"/>
    </row>
    <row r="433" spans="1:105" ht="15.75" customHeight="1">
      <c r="A433" s="54"/>
      <c r="B433" s="50"/>
      <c r="D433" s="43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43"/>
      <c r="CZ433" s="45"/>
      <c r="DA433" s="45"/>
    </row>
    <row r="434" spans="1:105" ht="15.75" customHeight="1">
      <c r="A434" s="54"/>
      <c r="B434" s="50"/>
      <c r="D434" s="43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5"/>
      <c r="DA434" s="45"/>
    </row>
    <row r="435" spans="1:105" ht="15.75" customHeight="1">
      <c r="A435" s="54"/>
      <c r="B435" s="50"/>
      <c r="D435" s="43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5"/>
      <c r="DA435" s="45"/>
    </row>
    <row r="436" spans="1:105" ht="15.75" customHeight="1">
      <c r="A436" s="54"/>
      <c r="B436" s="50"/>
      <c r="D436" s="43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5"/>
      <c r="DA436" s="45"/>
    </row>
    <row r="437" spans="1:105" ht="15.75" customHeight="1">
      <c r="A437" s="54"/>
      <c r="B437" s="50"/>
      <c r="D437" s="43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43"/>
      <c r="CZ437" s="45"/>
      <c r="DA437" s="45"/>
    </row>
    <row r="438" spans="1:105" ht="15.75" customHeight="1">
      <c r="A438" s="54"/>
      <c r="B438" s="50"/>
      <c r="D438" s="43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43"/>
      <c r="CZ438" s="45"/>
      <c r="DA438" s="45"/>
    </row>
    <row r="439" spans="1:105" ht="15.75" customHeight="1">
      <c r="A439" s="54"/>
      <c r="B439" s="50"/>
      <c r="D439" s="43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43"/>
      <c r="CZ439" s="45"/>
      <c r="DA439" s="45"/>
    </row>
    <row r="440" spans="1:105" ht="15.75" customHeight="1">
      <c r="A440" s="54"/>
      <c r="B440" s="50"/>
      <c r="D440" s="43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5"/>
      <c r="DA440" s="45"/>
    </row>
    <row r="441" spans="1:105" ht="15.75" customHeight="1">
      <c r="A441" s="54"/>
      <c r="B441" s="50"/>
      <c r="D441" s="43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5"/>
      <c r="DA441" s="45"/>
    </row>
    <row r="442" spans="1:105" ht="15.75" customHeight="1">
      <c r="A442" s="54"/>
      <c r="B442" s="50"/>
      <c r="D442" s="43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43"/>
      <c r="CZ442" s="45"/>
      <c r="DA442" s="45"/>
    </row>
    <row r="443" spans="1:105" ht="15.75" customHeight="1">
      <c r="A443" s="54"/>
      <c r="B443" s="50"/>
      <c r="D443" s="43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5"/>
      <c r="DA443" s="45"/>
    </row>
    <row r="444" spans="1:105" ht="15.75" customHeight="1">
      <c r="A444" s="54"/>
      <c r="B444" s="50"/>
      <c r="D444" s="43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5"/>
      <c r="DA444" s="45"/>
    </row>
    <row r="445" spans="1:105" ht="15.75" customHeight="1">
      <c r="A445" s="54"/>
      <c r="B445" s="50"/>
      <c r="D445" s="43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43"/>
      <c r="CZ445" s="45"/>
      <c r="DA445" s="45"/>
    </row>
    <row r="446" spans="1:105" ht="15.75" customHeight="1">
      <c r="A446" s="54"/>
      <c r="B446" s="50"/>
      <c r="D446" s="43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43"/>
      <c r="CZ446" s="45"/>
      <c r="DA446" s="45"/>
    </row>
    <row r="447" spans="1:105" ht="15.75" customHeight="1">
      <c r="A447" s="54"/>
      <c r="B447" s="50"/>
      <c r="D447" s="43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43"/>
      <c r="CZ447" s="45"/>
      <c r="DA447" s="45"/>
    </row>
    <row r="448" spans="1:105" ht="15.75" customHeight="1">
      <c r="A448" s="54"/>
      <c r="B448" s="50"/>
      <c r="D448" s="43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43"/>
      <c r="CZ448" s="45"/>
      <c r="DA448" s="45"/>
    </row>
    <row r="449" spans="1:105" ht="15.75" customHeight="1">
      <c r="A449" s="54"/>
      <c r="B449" s="50"/>
      <c r="D449" s="43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5"/>
      <c r="DA449" s="45"/>
    </row>
    <row r="450" spans="1:105" ht="15.75" customHeight="1">
      <c r="A450" s="54"/>
      <c r="B450" s="50"/>
      <c r="D450" s="43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5"/>
      <c r="DA450" s="45"/>
    </row>
    <row r="451" spans="1:105" ht="15.75" customHeight="1">
      <c r="A451" s="54"/>
      <c r="B451" s="50"/>
      <c r="D451" s="43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43"/>
      <c r="CZ451" s="45"/>
      <c r="DA451" s="45"/>
    </row>
    <row r="452" spans="1:105" ht="15.75" customHeight="1">
      <c r="A452" s="54"/>
      <c r="B452" s="50"/>
      <c r="D452" s="43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5"/>
      <c r="DA452" s="45"/>
    </row>
    <row r="453" spans="1:105" ht="15.75" customHeight="1">
      <c r="A453" s="54"/>
      <c r="B453" s="50"/>
      <c r="D453" s="43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43"/>
      <c r="CZ453" s="45"/>
      <c r="DA453" s="45"/>
    </row>
    <row r="454" spans="1:105" ht="15.75" customHeight="1">
      <c r="A454" s="54"/>
      <c r="B454" s="50"/>
      <c r="D454" s="43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5"/>
      <c r="DA454" s="45"/>
    </row>
    <row r="455" spans="1:105" ht="15.75" customHeight="1">
      <c r="A455" s="54"/>
      <c r="B455" s="50"/>
      <c r="D455" s="43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5"/>
      <c r="DA455" s="45"/>
    </row>
    <row r="456" spans="1:105" ht="15.75" customHeight="1">
      <c r="A456" s="54"/>
      <c r="B456" s="50"/>
      <c r="D456" s="43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5"/>
      <c r="DA456" s="45"/>
    </row>
    <row r="457" spans="1:105" ht="15.75" customHeight="1">
      <c r="A457" s="54"/>
      <c r="B457" s="50"/>
      <c r="D457" s="43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43"/>
      <c r="CZ457" s="45"/>
      <c r="DA457" s="45"/>
    </row>
    <row r="458" spans="1:105" ht="15.75" customHeight="1">
      <c r="A458" s="54"/>
      <c r="B458" s="50"/>
      <c r="D458" s="43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5"/>
      <c r="DA458" s="45"/>
    </row>
    <row r="459" spans="1:105" ht="15.75" customHeight="1">
      <c r="A459" s="54"/>
      <c r="B459" s="50"/>
      <c r="D459" s="43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5"/>
      <c r="DA459" s="45"/>
    </row>
    <row r="460" spans="1:105" ht="15.75" customHeight="1">
      <c r="A460" s="54"/>
      <c r="B460" s="50"/>
      <c r="D460" s="43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43"/>
      <c r="CZ460" s="45"/>
      <c r="DA460" s="45"/>
    </row>
    <row r="461" spans="1:105" ht="15.75" customHeight="1">
      <c r="A461" s="54"/>
      <c r="B461" s="50"/>
      <c r="D461" s="43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43"/>
      <c r="CZ461" s="45"/>
      <c r="DA461" s="45"/>
    </row>
    <row r="462" spans="1:105" ht="15.75" customHeight="1">
      <c r="A462" s="54"/>
      <c r="B462" s="50"/>
      <c r="D462" s="43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43"/>
      <c r="CZ462" s="45"/>
      <c r="DA462" s="45"/>
    </row>
    <row r="463" spans="1:105" ht="15.75" customHeight="1">
      <c r="A463" s="54"/>
      <c r="B463" s="50"/>
      <c r="D463" s="43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5"/>
      <c r="DA463" s="45"/>
    </row>
    <row r="464" spans="1:105" ht="15.75" customHeight="1">
      <c r="A464" s="54"/>
      <c r="B464" s="50"/>
      <c r="D464" s="43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43"/>
      <c r="CZ464" s="45"/>
      <c r="DA464" s="45"/>
    </row>
    <row r="465" spans="1:105" ht="15.75" customHeight="1">
      <c r="A465" s="54"/>
      <c r="B465" s="50"/>
      <c r="D465" s="43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43"/>
      <c r="CZ465" s="45"/>
      <c r="DA465" s="45"/>
    </row>
    <row r="466" spans="1:105" ht="15.75" customHeight="1">
      <c r="A466" s="54"/>
      <c r="B466" s="50"/>
      <c r="D466" s="43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43"/>
      <c r="CZ466" s="45"/>
      <c r="DA466" s="45"/>
    </row>
    <row r="467" spans="1:105" ht="15.75" customHeight="1">
      <c r="A467" s="54"/>
      <c r="B467" s="50"/>
      <c r="D467" s="43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43"/>
      <c r="CZ467" s="45"/>
      <c r="DA467" s="45"/>
    </row>
    <row r="468" spans="1:105" ht="15.75" customHeight="1">
      <c r="A468" s="54"/>
      <c r="B468" s="50"/>
      <c r="D468" s="43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5"/>
      <c r="DA468" s="45"/>
    </row>
    <row r="469" spans="1:105" ht="15.75" customHeight="1">
      <c r="A469" s="54"/>
      <c r="B469" s="50"/>
      <c r="D469" s="43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43"/>
      <c r="CZ469" s="45"/>
      <c r="DA469" s="45"/>
    </row>
    <row r="470" spans="1:105" ht="15.75" customHeight="1">
      <c r="A470" s="54"/>
      <c r="B470" s="50"/>
      <c r="D470" s="43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43"/>
      <c r="CZ470" s="45"/>
      <c r="DA470" s="45"/>
    </row>
    <row r="471" spans="1:105" ht="15.75" customHeight="1">
      <c r="A471" s="54"/>
      <c r="B471" s="50"/>
      <c r="D471" s="43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5"/>
      <c r="DA471" s="45"/>
    </row>
    <row r="472" spans="1:105" ht="15.75" customHeight="1">
      <c r="A472" s="54"/>
      <c r="B472" s="50"/>
      <c r="D472" s="43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5"/>
      <c r="DA472" s="45"/>
    </row>
    <row r="473" spans="1:105" ht="15.75" customHeight="1">
      <c r="A473" s="54"/>
      <c r="B473" s="50"/>
      <c r="D473" s="43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5"/>
      <c r="DA473" s="45"/>
    </row>
    <row r="474" spans="1:105" ht="15.75" customHeight="1">
      <c r="A474" s="54"/>
      <c r="B474" s="50"/>
      <c r="D474" s="43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43"/>
      <c r="CZ474" s="45"/>
      <c r="DA474" s="45"/>
    </row>
    <row r="475" spans="1:105" ht="15.75" customHeight="1">
      <c r="A475" s="54"/>
      <c r="B475" s="50"/>
      <c r="D475" s="43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43"/>
      <c r="CZ475" s="45"/>
      <c r="DA475" s="45"/>
    </row>
    <row r="476" spans="1:105" ht="15.75" customHeight="1">
      <c r="A476" s="54"/>
      <c r="B476" s="50"/>
      <c r="D476" s="43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43"/>
      <c r="CZ476" s="45"/>
      <c r="DA476" s="45"/>
    </row>
    <row r="477" spans="1:105" ht="15.75" customHeight="1">
      <c r="A477" s="54"/>
      <c r="B477" s="50"/>
      <c r="D477" s="43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5"/>
      <c r="DA477" s="45"/>
    </row>
    <row r="478" spans="1:105" ht="15.75" customHeight="1">
      <c r="A478" s="54"/>
      <c r="B478" s="50"/>
      <c r="D478" s="43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5"/>
      <c r="DA478" s="45"/>
    </row>
    <row r="479" spans="1:105" ht="15.75" customHeight="1">
      <c r="A479" s="54"/>
      <c r="B479" s="50"/>
      <c r="D479" s="43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5"/>
      <c r="DA479" s="45"/>
    </row>
    <row r="480" spans="1:105" ht="15.75" customHeight="1">
      <c r="A480" s="54"/>
      <c r="B480" s="50"/>
      <c r="D480" s="43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5"/>
      <c r="DA480" s="45"/>
    </row>
    <row r="481" spans="1:105" ht="15.75" customHeight="1">
      <c r="A481" s="54"/>
      <c r="B481" s="50"/>
      <c r="D481" s="43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43"/>
      <c r="CZ481" s="45"/>
      <c r="DA481" s="45"/>
    </row>
    <row r="482" spans="1:105" ht="15.75" customHeight="1">
      <c r="A482" s="54"/>
      <c r="B482" s="50"/>
      <c r="D482" s="43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43"/>
      <c r="CZ482" s="45"/>
      <c r="DA482" s="45"/>
    </row>
    <row r="483" spans="1:105" ht="15.75" customHeight="1">
      <c r="A483" s="54"/>
      <c r="B483" s="50"/>
      <c r="D483" s="43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5"/>
      <c r="DA483" s="45"/>
    </row>
    <row r="484" spans="1:105" ht="15.75" customHeight="1">
      <c r="A484" s="54"/>
      <c r="B484" s="50"/>
      <c r="D484" s="43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43"/>
      <c r="CZ484" s="45"/>
      <c r="DA484" s="45"/>
    </row>
    <row r="485" spans="1:105" ht="15.75" customHeight="1">
      <c r="A485" s="54"/>
      <c r="B485" s="50"/>
      <c r="D485" s="43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43"/>
      <c r="CZ485" s="45"/>
      <c r="DA485" s="45"/>
    </row>
    <row r="486" spans="1:105" ht="15.75" customHeight="1">
      <c r="A486" s="54"/>
      <c r="B486" s="50"/>
      <c r="D486" s="43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5"/>
      <c r="DA486" s="45"/>
    </row>
    <row r="487" spans="1:105" ht="15.75" customHeight="1">
      <c r="A487" s="54"/>
      <c r="B487" s="50"/>
      <c r="D487" s="43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5"/>
      <c r="DA487" s="45"/>
    </row>
    <row r="488" spans="1:105" ht="15.75" customHeight="1">
      <c r="A488" s="54"/>
      <c r="B488" s="50"/>
      <c r="D488" s="43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5"/>
      <c r="DA488" s="45"/>
    </row>
    <row r="489" spans="1:105" ht="15.75" customHeight="1">
      <c r="A489" s="54"/>
      <c r="B489" s="50"/>
      <c r="D489" s="43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5"/>
      <c r="DA489" s="45"/>
    </row>
    <row r="490" spans="1:105" ht="15.75" customHeight="1">
      <c r="A490" s="54"/>
      <c r="B490" s="50"/>
      <c r="D490" s="43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5"/>
      <c r="DA490" s="45"/>
    </row>
    <row r="491" spans="1:105" ht="15.75" customHeight="1">
      <c r="A491" s="54"/>
      <c r="B491" s="50"/>
      <c r="D491" s="43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5"/>
      <c r="DA491" s="45"/>
    </row>
    <row r="492" spans="1:105" ht="15.75" customHeight="1">
      <c r="A492" s="54"/>
      <c r="B492" s="50"/>
      <c r="D492" s="43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5"/>
      <c r="DA492" s="45"/>
    </row>
    <row r="493" spans="1:105" ht="15.75" customHeight="1">
      <c r="A493" s="54"/>
      <c r="B493" s="50"/>
      <c r="D493" s="43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43"/>
      <c r="CZ493" s="45"/>
      <c r="DA493" s="45"/>
    </row>
    <row r="494" spans="1:105" ht="15.75" customHeight="1">
      <c r="A494" s="54"/>
      <c r="B494" s="50"/>
      <c r="D494" s="43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5"/>
      <c r="DA494" s="45"/>
    </row>
    <row r="495" spans="1:105" ht="15.75" customHeight="1">
      <c r="A495" s="54"/>
      <c r="B495" s="50"/>
      <c r="D495" s="43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43"/>
      <c r="CZ495" s="45"/>
      <c r="DA495" s="45"/>
    </row>
    <row r="496" spans="1:105" ht="15.75" customHeight="1">
      <c r="A496" s="54"/>
      <c r="B496" s="50"/>
      <c r="D496" s="43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43"/>
      <c r="CZ496" s="45"/>
      <c r="DA496" s="45"/>
    </row>
    <row r="497" spans="1:105" ht="15.75" customHeight="1">
      <c r="A497" s="54"/>
      <c r="B497" s="50"/>
      <c r="D497" s="43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5"/>
      <c r="DA497" s="45"/>
    </row>
    <row r="498" spans="1:105" ht="15.75" customHeight="1">
      <c r="A498" s="54"/>
      <c r="B498" s="50"/>
      <c r="D498" s="43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43"/>
      <c r="CZ498" s="45"/>
      <c r="DA498" s="45"/>
    </row>
    <row r="499" spans="1:105" ht="15.75" customHeight="1">
      <c r="A499" s="54"/>
      <c r="B499" s="50"/>
      <c r="D499" s="43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43"/>
      <c r="CZ499" s="45"/>
      <c r="DA499" s="45"/>
    </row>
    <row r="500" spans="1:105" ht="15.75" customHeight="1">
      <c r="A500" s="54"/>
      <c r="B500" s="50"/>
      <c r="D500" s="43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5"/>
      <c r="DA500" s="45"/>
    </row>
    <row r="501" spans="1:105" ht="15.75" customHeight="1">
      <c r="A501" s="54"/>
      <c r="B501" s="50"/>
      <c r="D501" s="43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5"/>
      <c r="DA501" s="45"/>
    </row>
    <row r="502" spans="1:105" ht="15.75" customHeight="1">
      <c r="A502" s="54"/>
      <c r="B502" s="50"/>
      <c r="D502" s="43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5"/>
      <c r="DA502" s="45"/>
    </row>
    <row r="503" spans="1:105" ht="15.75" customHeight="1">
      <c r="A503" s="54"/>
      <c r="B503" s="50"/>
      <c r="D503" s="43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43"/>
      <c r="CZ503" s="45"/>
      <c r="DA503" s="45"/>
    </row>
    <row r="504" spans="1:105" ht="15.75" customHeight="1">
      <c r="A504" s="54"/>
      <c r="B504" s="50"/>
      <c r="D504" s="43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43"/>
      <c r="CZ504" s="45"/>
      <c r="DA504" s="45"/>
    </row>
    <row r="505" spans="1:105" ht="15.75" customHeight="1">
      <c r="A505" s="54"/>
      <c r="B505" s="50"/>
      <c r="D505" s="43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43"/>
      <c r="CZ505" s="45"/>
      <c r="DA505" s="45"/>
    </row>
    <row r="506" spans="1:105" ht="15.75" customHeight="1">
      <c r="A506" s="54"/>
      <c r="B506" s="50"/>
      <c r="D506" s="43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5"/>
      <c r="DA506" s="45"/>
    </row>
    <row r="507" spans="1:105" ht="15.75" customHeight="1">
      <c r="A507" s="54"/>
      <c r="B507" s="50"/>
      <c r="D507" s="43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5"/>
      <c r="DA507" s="45"/>
    </row>
    <row r="508" spans="1:105" ht="15.75" customHeight="1">
      <c r="A508" s="54"/>
      <c r="B508" s="50"/>
      <c r="D508" s="43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5"/>
      <c r="DA508" s="45"/>
    </row>
    <row r="509" spans="1:105" ht="15.75" customHeight="1">
      <c r="A509" s="54"/>
      <c r="B509" s="50"/>
      <c r="D509" s="43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43"/>
      <c r="CZ509" s="45"/>
      <c r="DA509" s="45"/>
    </row>
    <row r="510" spans="1:105" ht="15.75" customHeight="1">
      <c r="A510" s="54"/>
      <c r="B510" s="50"/>
      <c r="D510" s="43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43"/>
      <c r="CZ510" s="45"/>
      <c r="DA510" s="45"/>
    </row>
    <row r="511" spans="1:105" ht="15.75" customHeight="1">
      <c r="A511" s="54"/>
      <c r="B511" s="50"/>
      <c r="D511" s="43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43"/>
      <c r="CZ511" s="45"/>
      <c r="DA511" s="45"/>
    </row>
    <row r="512" spans="1:105" ht="15.75" customHeight="1">
      <c r="A512" s="54"/>
      <c r="B512" s="50"/>
      <c r="D512" s="43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5"/>
      <c r="DA512" s="45"/>
    </row>
    <row r="513" spans="1:105" ht="15.75" customHeight="1">
      <c r="A513" s="54"/>
      <c r="B513" s="50"/>
      <c r="D513" s="43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43"/>
      <c r="CZ513" s="45"/>
      <c r="DA513" s="45"/>
    </row>
    <row r="514" spans="1:105" ht="15.75" customHeight="1">
      <c r="A514" s="54"/>
      <c r="B514" s="50"/>
      <c r="D514" s="43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5"/>
      <c r="DA514" s="45"/>
    </row>
    <row r="515" spans="1:105" ht="15.75" customHeight="1">
      <c r="A515" s="54"/>
      <c r="B515" s="50"/>
      <c r="D515" s="43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43"/>
      <c r="CZ515" s="45"/>
      <c r="DA515" s="45"/>
    </row>
    <row r="516" spans="1:105" ht="15.75" customHeight="1">
      <c r="A516" s="54"/>
      <c r="B516" s="50"/>
      <c r="D516" s="43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5"/>
      <c r="DA516" s="45"/>
    </row>
    <row r="517" spans="1:105" ht="15.75" customHeight="1">
      <c r="A517" s="54"/>
      <c r="B517" s="50"/>
      <c r="D517" s="43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43"/>
      <c r="CZ517" s="45"/>
      <c r="DA517" s="45"/>
    </row>
    <row r="518" spans="1:105" ht="15.75" customHeight="1">
      <c r="A518" s="54"/>
      <c r="B518" s="50"/>
      <c r="D518" s="43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43"/>
      <c r="CZ518" s="45"/>
      <c r="DA518" s="45"/>
    </row>
    <row r="519" spans="1:105" ht="15.75" customHeight="1">
      <c r="A519" s="54"/>
      <c r="B519" s="50"/>
      <c r="D519" s="43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/>
      <c r="CE519" s="32"/>
      <c r="CF519" s="32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43"/>
      <c r="CZ519" s="45"/>
      <c r="DA519" s="45"/>
    </row>
    <row r="520" spans="1:105" ht="15.75" customHeight="1">
      <c r="A520" s="54"/>
      <c r="B520" s="50"/>
      <c r="D520" s="43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43"/>
      <c r="CZ520" s="45"/>
      <c r="DA520" s="45"/>
    </row>
    <row r="521" spans="1:105" ht="15.75" customHeight="1">
      <c r="A521" s="54"/>
      <c r="B521" s="50"/>
      <c r="D521" s="43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5"/>
      <c r="DA521" s="45"/>
    </row>
    <row r="522" spans="1:105" ht="15.75" customHeight="1">
      <c r="A522" s="54"/>
      <c r="B522" s="50"/>
      <c r="D522" s="43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5"/>
      <c r="DA522" s="45"/>
    </row>
    <row r="523" spans="1:105" ht="15.75" customHeight="1">
      <c r="A523" s="54"/>
      <c r="B523" s="50"/>
      <c r="D523" s="43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5"/>
      <c r="DA523" s="45"/>
    </row>
    <row r="524" spans="1:105" ht="15.75" customHeight="1">
      <c r="A524" s="54"/>
      <c r="B524" s="50"/>
      <c r="D524" s="43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5"/>
      <c r="DA524" s="45"/>
    </row>
    <row r="525" spans="1:105" ht="15.75" customHeight="1">
      <c r="A525" s="54"/>
      <c r="B525" s="50"/>
      <c r="D525" s="43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5"/>
      <c r="DA525" s="45"/>
    </row>
    <row r="526" spans="1:105" ht="15.75" customHeight="1">
      <c r="A526" s="54"/>
      <c r="B526" s="50"/>
      <c r="D526" s="43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5"/>
      <c r="DA526" s="45"/>
    </row>
    <row r="527" spans="1:105" ht="15.75" customHeight="1">
      <c r="A527" s="54"/>
      <c r="B527" s="50"/>
      <c r="D527" s="43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5"/>
      <c r="DA527" s="45"/>
    </row>
    <row r="528" spans="1:105" ht="15.75" customHeight="1">
      <c r="A528" s="54"/>
      <c r="B528" s="50"/>
      <c r="D528" s="43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43"/>
      <c r="CZ528" s="45"/>
      <c r="DA528" s="45"/>
    </row>
    <row r="529" spans="1:105" ht="15.75" customHeight="1">
      <c r="A529" s="54"/>
      <c r="B529" s="50"/>
      <c r="D529" s="43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5"/>
      <c r="DA529" s="45"/>
    </row>
    <row r="530" spans="1:105" ht="15.75" customHeight="1">
      <c r="A530" s="54"/>
      <c r="B530" s="50"/>
      <c r="D530" s="43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5"/>
      <c r="DA530" s="45"/>
    </row>
    <row r="531" spans="1:105" ht="15.75" customHeight="1">
      <c r="A531" s="54"/>
      <c r="B531" s="50"/>
      <c r="D531" s="43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5"/>
      <c r="DA531" s="45"/>
    </row>
    <row r="532" spans="1:105" ht="15.75" customHeight="1">
      <c r="A532" s="54"/>
      <c r="B532" s="50"/>
      <c r="D532" s="43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5"/>
      <c r="DA532" s="45"/>
    </row>
    <row r="533" spans="1:105" ht="15.75" customHeight="1">
      <c r="A533" s="54"/>
      <c r="B533" s="50"/>
      <c r="D533" s="43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43"/>
      <c r="CZ533" s="45"/>
      <c r="DA533" s="45"/>
    </row>
    <row r="534" spans="1:105" ht="15.75" customHeight="1">
      <c r="A534" s="54"/>
      <c r="B534" s="50"/>
      <c r="D534" s="43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5"/>
      <c r="DA534" s="45"/>
    </row>
    <row r="535" spans="1:105" ht="15.75" customHeight="1">
      <c r="A535" s="54"/>
      <c r="B535" s="50"/>
      <c r="D535" s="43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5"/>
      <c r="DA535" s="45"/>
    </row>
    <row r="536" spans="1:105" ht="15.75" customHeight="1">
      <c r="A536" s="54"/>
      <c r="B536" s="50"/>
      <c r="D536" s="43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5"/>
      <c r="DA536" s="45"/>
    </row>
    <row r="537" spans="1:105" ht="15.75" customHeight="1">
      <c r="A537" s="54"/>
      <c r="B537" s="50"/>
      <c r="D537" s="43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5"/>
      <c r="DA537" s="45"/>
    </row>
    <row r="538" spans="1:105" ht="15.75" customHeight="1">
      <c r="A538" s="54"/>
      <c r="B538" s="50"/>
      <c r="D538" s="43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43"/>
      <c r="CZ538" s="45"/>
      <c r="DA538" s="45"/>
    </row>
    <row r="539" spans="1:105" ht="15.75" customHeight="1">
      <c r="A539" s="54"/>
      <c r="B539" s="50"/>
      <c r="D539" s="43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5"/>
      <c r="DA539" s="45"/>
    </row>
    <row r="540" spans="1:105" ht="15.75" customHeight="1">
      <c r="A540" s="54"/>
      <c r="B540" s="50"/>
      <c r="D540" s="43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5"/>
      <c r="DA540" s="45"/>
    </row>
    <row r="541" spans="1:105" ht="15.75" customHeight="1">
      <c r="A541" s="54"/>
      <c r="B541" s="50"/>
      <c r="D541" s="43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5"/>
      <c r="DA541" s="45"/>
    </row>
    <row r="542" spans="1:105" ht="15.75" customHeight="1">
      <c r="A542" s="54"/>
      <c r="B542" s="50"/>
      <c r="D542" s="43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5"/>
      <c r="DA542" s="45"/>
    </row>
    <row r="543" spans="1:105" ht="15.75" customHeight="1">
      <c r="A543" s="54"/>
      <c r="B543" s="50"/>
      <c r="D543" s="43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5"/>
      <c r="DA543" s="45"/>
    </row>
    <row r="544" spans="1:105" ht="15.75" customHeight="1">
      <c r="A544" s="54"/>
      <c r="B544" s="50"/>
      <c r="D544" s="43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5"/>
      <c r="DA544" s="45"/>
    </row>
    <row r="545" spans="1:105" ht="15.75" customHeight="1">
      <c r="A545" s="54"/>
      <c r="B545" s="50"/>
      <c r="D545" s="43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5"/>
      <c r="DA545" s="45"/>
    </row>
    <row r="546" spans="1:105" ht="15.75" customHeight="1">
      <c r="A546" s="54"/>
      <c r="B546" s="50"/>
      <c r="D546" s="43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5"/>
      <c r="DA546" s="45"/>
    </row>
    <row r="547" spans="1:105" ht="15.75" customHeight="1">
      <c r="A547" s="54"/>
      <c r="B547" s="50"/>
      <c r="D547" s="43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5"/>
      <c r="DA547" s="45"/>
    </row>
    <row r="548" spans="1:105" ht="15.75" customHeight="1">
      <c r="A548" s="54"/>
      <c r="B548" s="50"/>
      <c r="D548" s="43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5"/>
      <c r="DA548" s="45"/>
    </row>
    <row r="549" spans="1:105" ht="15.75" customHeight="1">
      <c r="A549" s="54"/>
      <c r="B549" s="50"/>
      <c r="D549" s="43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5"/>
      <c r="DA549" s="45"/>
    </row>
    <row r="550" spans="1:105" ht="15.75" customHeight="1">
      <c r="A550" s="54"/>
      <c r="B550" s="50"/>
      <c r="D550" s="43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5"/>
      <c r="DA550" s="45"/>
    </row>
    <row r="551" spans="1:105" ht="15.75" customHeight="1">
      <c r="A551" s="54"/>
      <c r="B551" s="50"/>
      <c r="D551" s="43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5"/>
      <c r="DA551" s="45"/>
    </row>
    <row r="552" spans="1:105" ht="15.75" customHeight="1">
      <c r="A552" s="54"/>
      <c r="B552" s="50"/>
      <c r="D552" s="43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5"/>
      <c r="DA552" s="45"/>
    </row>
    <row r="553" spans="1:105" ht="15.75" customHeight="1">
      <c r="A553" s="54"/>
      <c r="B553" s="50"/>
      <c r="D553" s="43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5"/>
      <c r="DA553" s="45"/>
    </row>
    <row r="554" spans="1:105" ht="15.75" customHeight="1">
      <c r="A554" s="54"/>
      <c r="B554" s="50"/>
      <c r="D554" s="43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5"/>
      <c r="DA554" s="45"/>
    </row>
    <row r="555" spans="1:105" ht="15.75" customHeight="1">
      <c r="A555" s="54"/>
      <c r="B555" s="50"/>
      <c r="D555" s="43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5"/>
      <c r="DA555" s="45"/>
    </row>
    <row r="556" spans="1:105" ht="15.75" customHeight="1">
      <c r="A556" s="54"/>
      <c r="B556" s="50"/>
      <c r="D556" s="43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5"/>
      <c r="DA556" s="45"/>
    </row>
    <row r="557" spans="1:105" ht="15.75" customHeight="1">
      <c r="A557" s="54"/>
      <c r="B557" s="50"/>
      <c r="D557" s="43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5"/>
      <c r="DA557" s="45"/>
    </row>
    <row r="558" spans="1:105" ht="15.75" customHeight="1">
      <c r="A558" s="54"/>
      <c r="B558" s="50"/>
      <c r="D558" s="43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5"/>
      <c r="DA558" s="45"/>
    </row>
    <row r="559" spans="1:105" ht="15.75" customHeight="1">
      <c r="A559" s="54"/>
      <c r="B559" s="50"/>
      <c r="D559" s="43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5"/>
      <c r="DA559" s="45"/>
    </row>
    <row r="560" spans="1:105" ht="15.75" customHeight="1">
      <c r="A560" s="54"/>
      <c r="B560" s="50"/>
      <c r="D560" s="43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5"/>
      <c r="DA560" s="45"/>
    </row>
    <row r="561" spans="1:105" ht="15.75" customHeight="1">
      <c r="A561" s="54"/>
      <c r="B561" s="50"/>
      <c r="D561" s="43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5"/>
      <c r="DA561" s="45"/>
    </row>
    <row r="562" spans="1:105" ht="15.75" customHeight="1">
      <c r="A562" s="54"/>
      <c r="B562" s="50"/>
      <c r="D562" s="43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5"/>
      <c r="DA562" s="45"/>
    </row>
    <row r="563" spans="1:105" ht="15.75" customHeight="1">
      <c r="A563" s="54"/>
      <c r="B563" s="50"/>
      <c r="D563" s="43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5"/>
      <c r="DA563" s="45"/>
    </row>
    <row r="564" spans="1:105" ht="15.75" customHeight="1">
      <c r="A564" s="54"/>
      <c r="B564" s="50"/>
      <c r="D564" s="43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5"/>
      <c r="DA564" s="45"/>
    </row>
    <row r="565" spans="1:105" ht="15.75" customHeight="1">
      <c r="A565" s="54"/>
      <c r="B565" s="50"/>
      <c r="D565" s="43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5"/>
      <c r="DA565" s="45"/>
    </row>
    <row r="566" spans="1:105" ht="15.75" customHeight="1">
      <c r="A566" s="54"/>
      <c r="B566" s="50"/>
      <c r="D566" s="43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5"/>
      <c r="DA566" s="45"/>
    </row>
    <row r="567" spans="1:105" ht="15.75" customHeight="1">
      <c r="A567" s="54"/>
      <c r="B567" s="50"/>
      <c r="D567" s="43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5"/>
      <c r="DA567" s="45"/>
    </row>
    <row r="568" spans="1:105" ht="15.75" customHeight="1">
      <c r="A568" s="54"/>
      <c r="B568" s="50"/>
      <c r="D568" s="43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5"/>
      <c r="DA568" s="45"/>
    </row>
    <row r="569" spans="1:105" ht="15.75" customHeight="1">
      <c r="A569" s="54"/>
      <c r="B569" s="50"/>
      <c r="D569" s="43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5"/>
      <c r="DA569" s="45"/>
    </row>
    <row r="570" spans="1:105" ht="15.75" customHeight="1">
      <c r="A570" s="54"/>
      <c r="B570" s="50"/>
      <c r="D570" s="43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5"/>
      <c r="DA570" s="45"/>
    </row>
    <row r="571" spans="1:105" ht="15.75" customHeight="1">
      <c r="A571" s="54"/>
      <c r="B571" s="50"/>
      <c r="D571" s="43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5"/>
      <c r="DA571" s="45"/>
    </row>
    <row r="572" spans="1:105" ht="15.75" customHeight="1">
      <c r="A572" s="54"/>
      <c r="B572" s="50"/>
      <c r="D572" s="43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5"/>
      <c r="DA572" s="45"/>
    </row>
    <row r="573" spans="1:105" ht="15.75" customHeight="1">
      <c r="A573" s="54"/>
      <c r="B573" s="50"/>
      <c r="D573" s="43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5"/>
      <c r="DA573" s="45"/>
    </row>
    <row r="574" spans="1:105" ht="15.75" customHeight="1">
      <c r="A574" s="54"/>
      <c r="B574" s="50"/>
      <c r="D574" s="43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5"/>
      <c r="DA574" s="45"/>
    </row>
    <row r="575" spans="1:105" ht="15.75" customHeight="1">
      <c r="A575" s="54"/>
      <c r="B575" s="50"/>
      <c r="D575" s="43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5"/>
      <c r="DA575" s="45"/>
    </row>
    <row r="576" spans="1:105" ht="15.75" customHeight="1">
      <c r="A576" s="54"/>
      <c r="B576" s="50"/>
      <c r="D576" s="43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5"/>
      <c r="DA576" s="45"/>
    </row>
    <row r="577" spans="1:105" ht="15.75" customHeight="1">
      <c r="A577" s="54"/>
      <c r="B577" s="50"/>
      <c r="D577" s="43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5"/>
      <c r="DA577" s="45"/>
    </row>
    <row r="578" spans="1:105" ht="15.75" customHeight="1">
      <c r="A578" s="54"/>
      <c r="B578" s="50"/>
      <c r="D578" s="43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5"/>
      <c r="DA578" s="45"/>
    </row>
    <row r="579" spans="1:105" ht="15.75" customHeight="1">
      <c r="A579" s="54"/>
      <c r="B579" s="50"/>
      <c r="D579" s="43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5"/>
      <c r="DA579" s="45"/>
    </row>
    <row r="580" spans="1:105" ht="15.75" customHeight="1">
      <c r="A580" s="54"/>
      <c r="B580" s="50"/>
      <c r="D580" s="43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5"/>
      <c r="DA580" s="45"/>
    </row>
    <row r="581" spans="1:105" ht="15.75" customHeight="1">
      <c r="A581" s="54"/>
      <c r="B581" s="50"/>
      <c r="D581" s="43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5"/>
      <c r="DA581" s="45"/>
    </row>
    <row r="582" spans="1:105" ht="15.75" customHeight="1">
      <c r="A582" s="54"/>
      <c r="B582" s="50"/>
      <c r="D582" s="43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5"/>
      <c r="DA582" s="45"/>
    </row>
    <row r="583" spans="1:105" ht="15.75" customHeight="1">
      <c r="A583" s="54"/>
      <c r="B583" s="50"/>
      <c r="D583" s="43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5"/>
      <c r="DA583" s="45"/>
    </row>
    <row r="584" spans="1:105" ht="15.75" customHeight="1">
      <c r="A584" s="54"/>
      <c r="B584" s="50"/>
      <c r="D584" s="43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5"/>
      <c r="DA584" s="45"/>
    </row>
    <row r="585" spans="1:105" ht="15.75" customHeight="1">
      <c r="A585" s="54"/>
      <c r="B585" s="50"/>
      <c r="D585" s="43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5"/>
      <c r="DA585" s="45"/>
    </row>
    <row r="586" spans="1:105" ht="15.75" customHeight="1">
      <c r="A586" s="54"/>
      <c r="B586" s="50"/>
      <c r="D586" s="43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5"/>
      <c r="DA586" s="45"/>
    </row>
    <row r="587" spans="1:105" ht="15.75" customHeight="1">
      <c r="A587" s="54"/>
      <c r="B587" s="50"/>
      <c r="D587" s="43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5"/>
      <c r="DA587" s="45"/>
    </row>
    <row r="588" spans="1:105" ht="15.75" customHeight="1">
      <c r="A588" s="54"/>
      <c r="B588" s="50"/>
      <c r="D588" s="43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5"/>
      <c r="DA588" s="45"/>
    </row>
    <row r="589" spans="1:105" ht="15.75" customHeight="1">
      <c r="A589" s="54"/>
      <c r="B589" s="50"/>
      <c r="D589" s="43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5"/>
      <c r="DA589" s="45"/>
    </row>
    <row r="590" spans="1:105" ht="15.75" customHeight="1">
      <c r="A590" s="54"/>
      <c r="B590" s="50"/>
      <c r="D590" s="43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5"/>
      <c r="DA590" s="45"/>
    </row>
    <row r="591" spans="1:105" ht="15.75" customHeight="1">
      <c r="A591" s="54"/>
      <c r="B591" s="50"/>
      <c r="D591" s="43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5"/>
      <c r="DA591" s="45"/>
    </row>
    <row r="592" spans="1:105" ht="15.75" customHeight="1">
      <c r="A592" s="54"/>
      <c r="B592" s="50"/>
      <c r="D592" s="43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5"/>
      <c r="DA592" s="45"/>
    </row>
    <row r="593" spans="1:105" ht="15.75" customHeight="1">
      <c r="A593" s="54"/>
      <c r="B593" s="50"/>
      <c r="D593" s="43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  <c r="CY593" s="43"/>
      <c r="CZ593" s="45"/>
      <c r="DA593" s="45"/>
    </row>
    <row r="594" spans="1:105" ht="15.75" customHeight="1">
      <c r="A594" s="54"/>
      <c r="B594" s="50"/>
      <c r="D594" s="43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5"/>
      <c r="DA594" s="45"/>
    </row>
    <row r="595" spans="1:105" ht="15.75" customHeight="1">
      <c r="A595" s="54"/>
      <c r="B595" s="50"/>
      <c r="D595" s="43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43"/>
      <c r="CH595" s="43"/>
      <c r="CI595" s="43"/>
      <c r="CJ595" s="4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3"/>
      <c r="CY595" s="43"/>
      <c r="CZ595" s="45"/>
      <c r="DA595" s="45"/>
    </row>
    <row r="596" spans="1:105" ht="15.75" customHeight="1">
      <c r="A596" s="54"/>
      <c r="B596" s="50"/>
      <c r="D596" s="43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43"/>
      <c r="CH596" s="43"/>
      <c r="CI596" s="43"/>
      <c r="CJ596" s="4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3"/>
      <c r="CY596" s="43"/>
      <c r="CZ596" s="45"/>
      <c r="DA596" s="45"/>
    </row>
    <row r="597" spans="1:105" ht="15.75" customHeight="1">
      <c r="A597" s="54"/>
      <c r="B597" s="50"/>
      <c r="D597" s="43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43"/>
      <c r="CH597" s="43"/>
      <c r="CI597" s="43"/>
      <c r="CJ597" s="4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3"/>
      <c r="CY597" s="43"/>
      <c r="CZ597" s="45"/>
      <c r="DA597" s="45"/>
    </row>
    <row r="598" spans="1:105" ht="15.75" customHeight="1">
      <c r="A598" s="54"/>
      <c r="B598" s="50"/>
      <c r="D598" s="43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43"/>
      <c r="CH598" s="43"/>
      <c r="CI598" s="43"/>
      <c r="CJ598" s="4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3"/>
      <c r="CY598" s="43"/>
      <c r="CZ598" s="45"/>
      <c r="DA598" s="45"/>
    </row>
    <row r="599" spans="1:105" ht="15.75" customHeight="1">
      <c r="A599" s="54"/>
      <c r="B599" s="50"/>
      <c r="D599" s="43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43"/>
      <c r="CH599" s="43"/>
      <c r="CI599" s="43"/>
      <c r="CJ599" s="4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3"/>
      <c r="CY599" s="43"/>
      <c r="CZ599" s="45"/>
      <c r="DA599" s="45"/>
    </row>
    <row r="600" spans="1:105" ht="15.75" customHeight="1">
      <c r="A600" s="54"/>
      <c r="B600" s="50"/>
      <c r="D600" s="43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43"/>
      <c r="CH600" s="43"/>
      <c r="CI600" s="43"/>
      <c r="CJ600" s="4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3"/>
      <c r="CY600" s="43"/>
      <c r="CZ600" s="45"/>
      <c r="DA600" s="45"/>
    </row>
    <row r="601" spans="1:105" ht="15.75" customHeight="1">
      <c r="A601" s="54"/>
      <c r="B601" s="50"/>
      <c r="D601" s="43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43"/>
      <c r="CH601" s="43"/>
      <c r="CI601" s="43"/>
      <c r="CJ601" s="4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3"/>
      <c r="CY601" s="43"/>
      <c r="CZ601" s="45"/>
      <c r="DA601" s="45"/>
    </row>
    <row r="602" spans="1:105" ht="15.75" customHeight="1">
      <c r="A602" s="54"/>
      <c r="B602" s="50"/>
      <c r="D602" s="43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43"/>
      <c r="CH602" s="43"/>
      <c r="CI602" s="43"/>
      <c r="CJ602" s="4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3"/>
      <c r="CY602" s="43"/>
      <c r="CZ602" s="45"/>
      <c r="DA602" s="45"/>
    </row>
    <row r="603" spans="1:105" ht="15.75" customHeight="1">
      <c r="A603" s="54"/>
      <c r="B603" s="50"/>
      <c r="D603" s="43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43"/>
      <c r="CH603" s="43"/>
      <c r="CI603" s="43"/>
      <c r="CJ603" s="4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3"/>
      <c r="CY603" s="43"/>
      <c r="CZ603" s="45"/>
      <c r="DA603" s="45"/>
    </row>
    <row r="604" spans="1:105" ht="15.75" customHeight="1">
      <c r="A604" s="54"/>
      <c r="B604" s="50"/>
      <c r="D604" s="43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3"/>
      <c r="CY604" s="43"/>
      <c r="CZ604" s="45"/>
      <c r="DA604" s="45"/>
    </row>
    <row r="605" spans="1:105" ht="15.75" customHeight="1">
      <c r="A605" s="54"/>
      <c r="B605" s="50"/>
      <c r="D605" s="43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3"/>
      <c r="CY605" s="43"/>
      <c r="CZ605" s="45"/>
      <c r="DA605" s="45"/>
    </row>
    <row r="606" spans="1:105" ht="15.75" customHeight="1">
      <c r="A606" s="54"/>
      <c r="B606" s="50"/>
      <c r="D606" s="43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3"/>
      <c r="CY606" s="43"/>
      <c r="CZ606" s="45"/>
      <c r="DA606" s="45"/>
    </row>
    <row r="607" spans="1:105" ht="15.75" customHeight="1">
      <c r="A607" s="54"/>
      <c r="B607" s="50"/>
      <c r="D607" s="43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3"/>
      <c r="CY607" s="43"/>
      <c r="CZ607" s="45"/>
      <c r="DA607" s="45"/>
    </row>
    <row r="608" spans="1:105" ht="15.75" customHeight="1">
      <c r="A608" s="54"/>
      <c r="B608" s="50"/>
      <c r="D608" s="43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3"/>
      <c r="CY608" s="43"/>
      <c r="CZ608" s="45"/>
      <c r="DA608" s="45"/>
    </row>
    <row r="609" spans="1:105" ht="15.75" customHeight="1">
      <c r="A609" s="54"/>
      <c r="B609" s="50"/>
      <c r="D609" s="43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43"/>
      <c r="CH609" s="43"/>
      <c r="CI609" s="43"/>
      <c r="CJ609" s="4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3"/>
      <c r="CY609" s="43"/>
      <c r="CZ609" s="45"/>
      <c r="DA609" s="45"/>
    </row>
    <row r="610" spans="1:105" ht="15.75" customHeight="1">
      <c r="A610" s="54"/>
      <c r="B610" s="50"/>
      <c r="D610" s="43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43"/>
      <c r="CH610" s="43"/>
      <c r="CI610" s="43"/>
      <c r="CJ610" s="4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3"/>
      <c r="CY610" s="43"/>
      <c r="CZ610" s="45"/>
      <c r="DA610" s="45"/>
    </row>
    <row r="611" spans="1:105" ht="15.75" customHeight="1">
      <c r="A611" s="54"/>
      <c r="B611" s="50"/>
      <c r="D611" s="43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43"/>
      <c r="CH611" s="43"/>
      <c r="CI611" s="43"/>
      <c r="CJ611" s="4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3"/>
      <c r="CY611" s="43"/>
      <c r="CZ611" s="45"/>
      <c r="DA611" s="45"/>
    </row>
    <row r="612" spans="1:105" ht="15.75" customHeight="1">
      <c r="A612" s="54"/>
      <c r="B612" s="50"/>
      <c r="D612" s="43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43"/>
      <c r="CH612" s="43"/>
      <c r="CI612" s="43"/>
      <c r="CJ612" s="4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3"/>
      <c r="CY612" s="43"/>
      <c r="CZ612" s="45"/>
      <c r="DA612" s="45"/>
    </row>
    <row r="613" spans="1:105" ht="15.75" customHeight="1">
      <c r="A613" s="54"/>
      <c r="B613" s="50"/>
      <c r="D613" s="43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43"/>
      <c r="CH613" s="43"/>
      <c r="CI613" s="43"/>
      <c r="CJ613" s="4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3"/>
      <c r="CY613" s="43"/>
      <c r="CZ613" s="45"/>
      <c r="DA613" s="45"/>
    </row>
    <row r="614" spans="1:105" ht="15.75" customHeight="1">
      <c r="A614" s="54"/>
      <c r="B614" s="50"/>
      <c r="D614" s="43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43"/>
      <c r="CH614" s="43"/>
      <c r="CI614" s="43"/>
      <c r="CJ614" s="4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3"/>
      <c r="CY614" s="43"/>
      <c r="CZ614" s="45"/>
      <c r="DA614" s="45"/>
    </row>
    <row r="615" spans="1:105" ht="15.75" customHeight="1">
      <c r="A615" s="54"/>
      <c r="B615" s="50"/>
      <c r="D615" s="43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43"/>
      <c r="CH615" s="43"/>
      <c r="CI615" s="43"/>
      <c r="CJ615" s="4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3"/>
      <c r="CY615" s="43"/>
      <c r="CZ615" s="45"/>
      <c r="DA615" s="45"/>
    </row>
    <row r="616" spans="1:105" ht="15.75" customHeight="1">
      <c r="A616" s="54"/>
      <c r="B616" s="50"/>
      <c r="D616" s="43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43"/>
      <c r="CH616" s="43"/>
      <c r="CI616" s="43"/>
      <c r="CJ616" s="4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3"/>
      <c r="CY616" s="43"/>
      <c r="CZ616" s="45"/>
      <c r="DA616" s="45"/>
    </row>
    <row r="617" spans="1:105" ht="15.75" customHeight="1">
      <c r="A617" s="54"/>
      <c r="B617" s="50"/>
      <c r="D617" s="43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43"/>
      <c r="CH617" s="43"/>
      <c r="CI617" s="43"/>
      <c r="CJ617" s="4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3"/>
      <c r="CY617" s="43"/>
      <c r="CZ617" s="45"/>
      <c r="DA617" s="45"/>
    </row>
    <row r="618" spans="1:105" ht="15.75" customHeight="1">
      <c r="A618" s="54"/>
      <c r="B618" s="50"/>
      <c r="D618" s="43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43"/>
      <c r="CH618" s="43"/>
      <c r="CI618" s="43"/>
      <c r="CJ618" s="4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3"/>
      <c r="CY618" s="43"/>
      <c r="CZ618" s="45"/>
      <c r="DA618" s="45"/>
    </row>
    <row r="619" spans="1:105" ht="15.75" customHeight="1">
      <c r="A619" s="54"/>
      <c r="B619" s="50"/>
      <c r="D619" s="43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43"/>
      <c r="CH619" s="43"/>
      <c r="CI619" s="43"/>
      <c r="CJ619" s="4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3"/>
      <c r="CY619" s="43"/>
      <c r="CZ619" s="45"/>
      <c r="DA619" s="45"/>
    </row>
    <row r="620" spans="1:105" ht="15.75" customHeight="1">
      <c r="A620" s="54"/>
      <c r="B620" s="50"/>
      <c r="D620" s="43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43"/>
      <c r="CH620" s="43"/>
      <c r="CI620" s="43"/>
      <c r="CJ620" s="4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3"/>
      <c r="CY620" s="43"/>
      <c r="CZ620" s="45"/>
      <c r="DA620" s="45"/>
    </row>
    <row r="621" spans="1:105" ht="15.75" customHeight="1">
      <c r="A621" s="54"/>
      <c r="B621" s="50"/>
      <c r="D621" s="43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43"/>
      <c r="CH621" s="43"/>
      <c r="CI621" s="43"/>
      <c r="CJ621" s="4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3"/>
      <c r="CY621" s="43"/>
      <c r="CZ621" s="45"/>
      <c r="DA621" s="45"/>
    </row>
    <row r="622" spans="1:105" ht="15.75" customHeight="1">
      <c r="A622" s="54"/>
      <c r="B622" s="50"/>
      <c r="D622" s="43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43"/>
      <c r="CH622" s="43"/>
      <c r="CI622" s="43"/>
      <c r="CJ622" s="4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3"/>
      <c r="CY622" s="43"/>
      <c r="CZ622" s="45"/>
      <c r="DA622" s="45"/>
    </row>
    <row r="623" spans="1:105" ht="15.75" customHeight="1">
      <c r="A623" s="54"/>
      <c r="B623" s="50"/>
      <c r="D623" s="43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43"/>
      <c r="CH623" s="43"/>
      <c r="CI623" s="43"/>
      <c r="CJ623" s="4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3"/>
      <c r="CY623" s="43"/>
      <c r="CZ623" s="45"/>
      <c r="DA623" s="45"/>
    </row>
    <row r="624" spans="1:105" ht="15.75" customHeight="1">
      <c r="A624" s="54"/>
      <c r="B624" s="50"/>
      <c r="D624" s="43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5"/>
      <c r="DA624" s="45"/>
    </row>
    <row r="625" spans="1:105" ht="15.75" customHeight="1">
      <c r="A625" s="54"/>
      <c r="B625" s="50"/>
      <c r="D625" s="43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43"/>
      <c r="CH625" s="43"/>
      <c r="CI625" s="43"/>
      <c r="CJ625" s="4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3"/>
      <c r="CY625" s="43"/>
      <c r="CZ625" s="45"/>
      <c r="DA625" s="45"/>
    </row>
    <row r="626" spans="1:105" ht="15.75" customHeight="1">
      <c r="A626" s="54"/>
      <c r="B626" s="50"/>
      <c r="D626" s="43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43"/>
      <c r="CH626" s="43"/>
      <c r="CI626" s="43"/>
      <c r="CJ626" s="4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3"/>
      <c r="CY626" s="43"/>
      <c r="CZ626" s="45"/>
      <c r="DA626" s="45"/>
    </row>
    <row r="627" spans="1:105" ht="15.75" customHeight="1">
      <c r="A627" s="54"/>
      <c r="B627" s="50"/>
      <c r="D627" s="43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43"/>
      <c r="CH627" s="43"/>
      <c r="CI627" s="43"/>
      <c r="CJ627" s="4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3"/>
      <c r="CY627" s="43"/>
      <c r="CZ627" s="45"/>
      <c r="DA627" s="45"/>
    </row>
    <row r="628" spans="1:105" ht="15.75" customHeight="1">
      <c r="A628" s="54"/>
      <c r="B628" s="50"/>
      <c r="D628" s="43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43"/>
      <c r="CH628" s="43"/>
      <c r="CI628" s="43"/>
      <c r="CJ628" s="4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3"/>
      <c r="CY628" s="43"/>
      <c r="CZ628" s="45"/>
      <c r="DA628" s="45"/>
    </row>
    <row r="629" spans="1:105" ht="15.75" customHeight="1">
      <c r="A629" s="54"/>
      <c r="B629" s="50"/>
      <c r="D629" s="43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43"/>
      <c r="CH629" s="43"/>
      <c r="CI629" s="43"/>
      <c r="CJ629" s="4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3"/>
      <c r="CY629" s="43"/>
      <c r="CZ629" s="45"/>
      <c r="DA629" s="45"/>
    </row>
    <row r="630" spans="1:105" ht="15.75" customHeight="1">
      <c r="A630" s="54"/>
      <c r="B630" s="50"/>
      <c r="D630" s="43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43"/>
      <c r="CH630" s="43"/>
      <c r="CI630" s="43"/>
      <c r="CJ630" s="4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3"/>
      <c r="CY630" s="43"/>
      <c r="CZ630" s="45"/>
      <c r="DA630" s="45"/>
    </row>
    <row r="631" spans="1:105" ht="15.75" customHeight="1">
      <c r="A631" s="54"/>
      <c r="B631" s="50"/>
      <c r="D631" s="43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43"/>
      <c r="CH631" s="43"/>
      <c r="CI631" s="43"/>
      <c r="CJ631" s="4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3"/>
      <c r="CY631" s="43"/>
      <c r="CZ631" s="45"/>
      <c r="DA631" s="45"/>
    </row>
    <row r="632" spans="1:105" ht="15.75" customHeight="1">
      <c r="A632" s="54"/>
      <c r="B632" s="50"/>
      <c r="D632" s="43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43"/>
      <c r="CH632" s="43"/>
      <c r="CI632" s="43"/>
      <c r="CJ632" s="4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3"/>
      <c r="CY632" s="43"/>
      <c r="CZ632" s="45"/>
      <c r="DA632" s="45"/>
    </row>
    <row r="633" spans="1:105" ht="15.75" customHeight="1">
      <c r="A633" s="54"/>
      <c r="B633" s="50"/>
      <c r="D633" s="43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43"/>
      <c r="CH633" s="43"/>
      <c r="CI633" s="43"/>
      <c r="CJ633" s="4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3"/>
      <c r="CY633" s="43"/>
      <c r="CZ633" s="45"/>
      <c r="DA633" s="45"/>
    </row>
    <row r="634" spans="1:105" ht="15.75" customHeight="1">
      <c r="A634" s="54"/>
      <c r="B634" s="50"/>
      <c r="D634" s="43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43"/>
      <c r="CH634" s="43"/>
      <c r="CI634" s="43"/>
      <c r="CJ634" s="4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3"/>
      <c r="CY634" s="43"/>
      <c r="CZ634" s="45"/>
      <c r="DA634" s="45"/>
    </row>
    <row r="635" spans="1:105" ht="15.75" customHeight="1">
      <c r="A635" s="54"/>
      <c r="B635" s="50"/>
      <c r="D635" s="43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43"/>
      <c r="CH635" s="43"/>
      <c r="CI635" s="43"/>
      <c r="CJ635" s="4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3"/>
      <c r="CY635" s="43"/>
      <c r="CZ635" s="45"/>
      <c r="DA635" s="45"/>
    </row>
    <row r="636" spans="1:105" ht="15.75" customHeight="1">
      <c r="A636" s="54"/>
      <c r="B636" s="50"/>
      <c r="D636" s="43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43"/>
      <c r="CH636" s="43"/>
      <c r="CI636" s="43"/>
      <c r="CJ636" s="4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3"/>
      <c r="CY636" s="43"/>
      <c r="CZ636" s="45"/>
      <c r="DA636" s="45"/>
    </row>
    <row r="637" spans="1:105" ht="15.75" customHeight="1">
      <c r="A637" s="54"/>
      <c r="B637" s="50"/>
      <c r="D637" s="43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5"/>
      <c r="DA637" s="45"/>
    </row>
    <row r="638" spans="1:105" ht="15.75" customHeight="1">
      <c r="A638" s="54"/>
      <c r="B638" s="50"/>
      <c r="D638" s="43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5"/>
      <c r="DA638" s="45"/>
    </row>
    <row r="639" spans="1:105" ht="15.75" customHeight="1">
      <c r="A639" s="54"/>
      <c r="B639" s="50"/>
      <c r="D639" s="43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43"/>
      <c r="CH639" s="43"/>
      <c r="CI639" s="43"/>
      <c r="CJ639" s="4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3"/>
      <c r="CY639" s="43"/>
      <c r="CZ639" s="45"/>
      <c r="DA639" s="45"/>
    </row>
    <row r="640" spans="1:105" ht="15.75" customHeight="1">
      <c r="A640" s="54"/>
      <c r="B640" s="50"/>
      <c r="D640" s="43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43"/>
      <c r="CH640" s="43"/>
      <c r="CI640" s="43"/>
      <c r="CJ640" s="4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3"/>
      <c r="CY640" s="43"/>
      <c r="CZ640" s="45"/>
      <c r="DA640" s="45"/>
    </row>
    <row r="641" spans="1:105" ht="15.75" customHeight="1">
      <c r="A641" s="54"/>
      <c r="B641" s="50"/>
      <c r="D641" s="43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43"/>
      <c r="CH641" s="43"/>
      <c r="CI641" s="43"/>
      <c r="CJ641" s="4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3"/>
      <c r="CY641" s="43"/>
      <c r="CZ641" s="45"/>
      <c r="DA641" s="45"/>
    </row>
    <row r="642" spans="1:105" ht="15.75" customHeight="1">
      <c r="A642" s="54"/>
      <c r="B642" s="50"/>
      <c r="D642" s="43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43"/>
      <c r="CH642" s="43"/>
      <c r="CI642" s="43"/>
      <c r="CJ642" s="4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3"/>
      <c r="CY642" s="43"/>
      <c r="CZ642" s="45"/>
      <c r="DA642" s="45"/>
    </row>
    <row r="643" spans="1:105" ht="15.75" customHeight="1">
      <c r="A643" s="54"/>
      <c r="B643" s="50"/>
      <c r="D643" s="43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43"/>
      <c r="CH643" s="43"/>
      <c r="CI643" s="43"/>
      <c r="CJ643" s="4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3"/>
      <c r="CY643" s="43"/>
      <c r="CZ643" s="45"/>
      <c r="DA643" s="45"/>
    </row>
    <row r="644" spans="1:105" ht="15.75" customHeight="1">
      <c r="A644" s="54"/>
      <c r="B644" s="50"/>
      <c r="D644" s="43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43"/>
      <c r="CH644" s="43"/>
      <c r="CI644" s="43"/>
      <c r="CJ644" s="4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3"/>
      <c r="CY644" s="43"/>
      <c r="CZ644" s="45"/>
      <c r="DA644" s="45"/>
    </row>
    <row r="645" spans="1:105" ht="15.75" customHeight="1">
      <c r="A645" s="54"/>
      <c r="B645" s="50"/>
      <c r="D645" s="43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43"/>
      <c r="CH645" s="43"/>
      <c r="CI645" s="43"/>
      <c r="CJ645" s="4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3"/>
      <c r="CY645" s="43"/>
      <c r="CZ645" s="45"/>
      <c r="DA645" s="45"/>
    </row>
    <row r="646" spans="1:105" ht="15.75" customHeight="1">
      <c r="A646" s="54"/>
      <c r="B646" s="50"/>
      <c r="D646" s="43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43"/>
      <c r="CH646" s="43"/>
      <c r="CI646" s="43"/>
      <c r="CJ646" s="4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3"/>
      <c r="CY646" s="43"/>
      <c r="CZ646" s="45"/>
      <c r="DA646" s="45"/>
    </row>
    <row r="647" spans="1:105" ht="15.75" customHeight="1">
      <c r="A647" s="54"/>
      <c r="B647" s="50"/>
      <c r="D647" s="43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  <c r="CZ647" s="45"/>
      <c r="DA647" s="45"/>
    </row>
    <row r="648" spans="1:105" ht="15.75" customHeight="1">
      <c r="A648" s="54"/>
      <c r="B648" s="50"/>
      <c r="D648" s="43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43"/>
      <c r="CH648" s="43"/>
      <c r="CI648" s="43"/>
      <c r="CJ648" s="4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3"/>
      <c r="CY648" s="43"/>
      <c r="CZ648" s="45"/>
      <c r="DA648" s="45"/>
    </row>
    <row r="649" spans="1:105" ht="15.75" customHeight="1">
      <c r="A649" s="54"/>
      <c r="B649" s="50"/>
      <c r="D649" s="43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43"/>
      <c r="CH649" s="43"/>
      <c r="CI649" s="43"/>
      <c r="CJ649" s="4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3"/>
      <c r="CY649" s="43"/>
      <c r="CZ649" s="45"/>
      <c r="DA649" s="45"/>
    </row>
    <row r="650" spans="1:105" ht="15.75" customHeight="1">
      <c r="A650" s="54"/>
      <c r="B650" s="50"/>
      <c r="D650" s="43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5"/>
      <c r="DA650" s="45"/>
    </row>
    <row r="651" spans="1:105" ht="15.75" customHeight="1">
      <c r="A651" s="54"/>
      <c r="B651" s="50"/>
      <c r="D651" s="43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43"/>
      <c r="CH651" s="43"/>
      <c r="CI651" s="43"/>
      <c r="CJ651" s="4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3"/>
      <c r="CY651" s="43"/>
      <c r="CZ651" s="45"/>
      <c r="DA651" s="45"/>
    </row>
    <row r="652" spans="1:105" ht="15.75" customHeight="1">
      <c r="A652" s="54"/>
      <c r="B652" s="50"/>
      <c r="D652" s="43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43"/>
      <c r="CH652" s="43"/>
      <c r="CI652" s="43"/>
      <c r="CJ652" s="4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3"/>
      <c r="CY652" s="43"/>
      <c r="CZ652" s="45"/>
      <c r="DA652" s="45"/>
    </row>
    <row r="653" spans="1:105" ht="15.75" customHeight="1">
      <c r="A653" s="54"/>
      <c r="B653" s="50"/>
      <c r="D653" s="43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43"/>
      <c r="CH653" s="43"/>
      <c r="CI653" s="43"/>
      <c r="CJ653" s="4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3"/>
      <c r="CY653" s="43"/>
      <c r="CZ653" s="45"/>
      <c r="DA653" s="45"/>
    </row>
    <row r="654" spans="1:105" ht="15.75" customHeight="1">
      <c r="A654" s="54"/>
      <c r="B654" s="50"/>
      <c r="D654" s="43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43"/>
      <c r="CH654" s="43"/>
      <c r="CI654" s="43"/>
      <c r="CJ654" s="4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3"/>
      <c r="CY654" s="43"/>
      <c r="CZ654" s="45"/>
      <c r="DA654" s="45"/>
    </row>
    <row r="655" spans="1:105" ht="15.75" customHeight="1">
      <c r="A655" s="54"/>
      <c r="B655" s="50"/>
      <c r="D655" s="43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43"/>
      <c r="CH655" s="43"/>
      <c r="CI655" s="43"/>
      <c r="CJ655" s="4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3"/>
      <c r="CY655" s="43"/>
      <c r="CZ655" s="45"/>
      <c r="DA655" s="45"/>
    </row>
    <row r="656" spans="1:105" ht="15.75" customHeight="1">
      <c r="A656" s="54"/>
      <c r="B656" s="50"/>
      <c r="D656" s="43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43"/>
      <c r="CH656" s="43"/>
      <c r="CI656" s="43"/>
      <c r="CJ656" s="4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3"/>
      <c r="CY656" s="43"/>
      <c r="CZ656" s="45"/>
      <c r="DA656" s="45"/>
    </row>
    <row r="657" spans="1:105" ht="15.75" customHeight="1">
      <c r="A657" s="54"/>
      <c r="B657" s="50"/>
      <c r="D657" s="43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43"/>
      <c r="CH657" s="43"/>
      <c r="CI657" s="43"/>
      <c r="CJ657" s="4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3"/>
      <c r="CY657" s="43"/>
      <c r="CZ657" s="45"/>
      <c r="DA657" s="45"/>
    </row>
    <row r="658" spans="1:105" ht="15.75" customHeight="1">
      <c r="A658" s="54"/>
      <c r="B658" s="50"/>
      <c r="D658" s="43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43"/>
      <c r="CH658" s="43"/>
      <c r="CI658" s="43"/>
      <c r="CJ658" s="4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3"/>
      <c r="CY658" s="43"/>
      <c r="CZ658" s="45"/>
      <c r="DA658" s="45"/>
    </row>
    <row r="659" spans="1:105" ht="15.75" customHeight="1">
      <c r="A659" s="54"/>
      <c r="B659" s="50"/>
      <c r="D659" s="43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43"/>
      <c r="CH659" s="43"/>
      <c r="CI659" s="43"/>
      <c r="CJ659" s="4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3"/>
      <c r="CY659" s="43"/>
      <c r="CZ659" s="45"/>
      <c r="DA659" s="45"/>
    </row>
    <row r="660" spans="1:105" ht="15.75" customHeight="1">
      <c r="A660" s="54"/>
      <c r="B660" s="50"/>
      <c r="D660" s="43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43"/>
      <c r="CH660" s="43"/>
      <c r="CI660" s="43"/>
      <c r="CJ660" s="4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3"/>
      <c r="CY660" s="43"/>
      <c r="CZ660" s="45"/>
      <c r="DA660" s="45"/>
    </row>
    <row r="661" spans="1:105" ht="15.75" customHeight="1">
      <c r="A661" s="54"/>
      <c r="B661" s="50"/>
      <c r="D661" s="43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43"/>
      <c r="CH661" s="43"/>
      <c r="CI661" s="43"/>
      <c r="CJ661" s="4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3"/>
      <c r="CY661" s="43"/>
      <c r="CZ661" s="45"/>
      <c r="DA661" s="45"/>
    </row>
    <row r="662" spans="1:105" ht="15.75" customHeight="1">
      <c r="A662" s="54"/>
      <c r="B662" s="50"/>
      <c r="D662" s="43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43"/>
      <c r="CH662" s="43"/>
      <c r="CI662" s="43"/>
      <c r="CJ662" s="4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3"/>
      <c r="CY662" s="43"/>
      <c r="CZ662" s="45"/>
      <c r="DA662" s="45"/>
    </row>
    <row r="663" spans="1:105" ht="15.75" customHeight="1">
      <c r="A663" s="54"/>
      <c r="B663" s="50"/>
      <c r="D663" s="43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43"/>
      <c r="CH663" s="43"/>
      <c r="CI663" s="43"/>
      <c r="CJ663" s="4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3"/>
      <c r="CY663" s="43"/>
      <c r="CZ663" s="45"/>
      <c r="DA663" s="45"/>
    </row>
    <row r="664" spans="1:105" ht="15.75" customHeight="1">
      <c r="A664" s="54"/>
      <c r="B664" s="50"/>
      <c r="D664" s="43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43"/>
      <c r="CH664" s="43"/>
      <c r="CI664" s="43"/>
      <c r="CJ664" s="4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3"/>
      <c r="CY664" s="43"/>
      <c r="CZ664" s="45"/>
      <c r="DA664" s="45"/>
    </row>
    <row r="665" spans="1:105" ht="15.75" customHeight="1">
      <c r="A665" s="54"/>
      <c r="B665" s="50"/>
      <c r="D665" s="43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43"/>
      <c r="CH665" s="43"/>
      <c r="CI665" s="43"/>
      <c r="CJ665" s="4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3"/>
      <c r="CY665" s="43"/>
      <c r="CZ665" s="45"/>
      <c r="DA665" s="45"/>
    </row>
    <row r="666" spans="1:105" ht="15.75" customHeight="1">
      <c r="A666" s="54"/>
      <c r="B666" s="50"/>
      <c r="D666" s="43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43"/>
      <c r="CH666" s="43"/>
      <c r="CI666" s="43"/>
      <c r="CJ666" s="4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3"/>
      <c r="CY666" s="43"/>
      <c r="CZ666" s="45"/>
      <c r="DA666" s="45"/>
    </row>
    <row r="667" spans="1:105" ht="15.75" customHeight="1">
      <c r="A667" s="54"/>
      <c r="B667" s="50"/>
      <c r="D667" s="43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43"/>
      <c r="CH667" s="43"/>
      <c r="CI667" s="43"/>
      <c r="CJ667" s="4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3"/>
      <c r="CY667" s="43"/>
      <c r="CZ667" s="45"/>
      <c r="DA667" s="45"/>
    </row>
    <row r="668" spans="1:105" ht="15.75" customHeight="1">
      <c r="A668" s="54"/>
      <c r="B668" s="50"/>
      <c r="D668" s="43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5"/>
      <c r="DA668" s="45"/>
    </row>
    <row r="669" spans="1:105" ht="15.75" customHeight="1">
      <c r="A669" s="54"/>
      <c r="B669" s="50"/>
      <c r="D669" s="43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  <c r="CY669" s="43"/>
      <c r="CZ669" s="45"/>
      <c r="DA669" s="45"/>
    </row>
    <row r="670" spans="1:105" ht="15.75" customHeight="1">
      <c r="A670" s="54"/>
      <c r="B670" s="50"/>
      <c r="D670" s="43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43"/>
      <c r="CH670" s="43"/>
      <c r="CI670" s="43"/>
      <c r="CJ670" s="4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3"/>
      <c r="CY670" s="43"/>
      <c r="CZ670" s="45"/>
      <c r="DA670" s="45"/>
    </row>
    <row r="671" spans="1:105" ht="15.75" customHeight="1">
      <c r="A671" s="54"/>
      <c r="B671" s="50"/>
      <c r="D671" s="43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43"/>
      <c r="CH671" s="43"/>
      <c r="CI671" s="43"/>
      <c r="CJ671" s="4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3"/>
      <c r="CY671" s="43"/>
      <c r="CZ671" s="45"/>
      <c r="DA671" s="45"/>
    </row>
    <row r="672" spans="1:105" ht="15.75" customHeight="1">
      <c r="A672" s="54"/>
      <c r="B672" s="50"/>
      <c r="D672" s="43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43"/>
      <c r="CH672" s="43"/>
      <c r="CI672" s="43"/>
      <c r="CJ672" s="4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3"/>
      <c r="CY672" s="43"/>
      <c r="CZ672" s="45"/>
      <c r="DA672" s="45"/>
    </row>
    <row r="673" spans="1:105" ht="15.75" customHeight="1">
      <c r="A673" s="54"/>
      <c r="B673" s="50"/>
      <c r="D673" s="43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43"/>
      <c r="CH673" s="43"/>
      <c r="CI673" s="43"/>
      <c r="CJ673" s="4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3"/>
      <c r="CY673" s="43"/>
      <c r="CZ673" s="45"/>
      <c r="DA673" s="45"/>
    </row>
    <row r="674" spans="1:105" ht="15.75" customHeight="1">
      <c r="A674" s="54"/>
      <c r="B674" s="50"/>
      <c r="D674" s="43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43"/>
      <c r="CH674" s="43"/>
      <c r="CI674" s="43"/>
      <c r="CJ674" s="4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3"/>
      <c r="CY674" s="43"/>
      <c r="CZ674" s="45"/>
      <c r="DA674" s="45"/>
    </row>
    <row r="675" spans="1:105" ht="15.75" customHeight="1">
      <c r="A675" s="54"/>
      <c r="B675" s="50"/>
      <c r="D675" s="43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43"/>
      <c r="CH675" s="43"/>
      <c r="CI675" s="43"/>
      <c r="CJ675" s="4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3"/>
      <c r="CY675" s="43"/>
      <c r="CZ675" s="45"/>
      <c r="DA675" s="45"/>
    </row>
    <row r="676" spans="1:105" ht="15.75" customHeight="1">
      <c r="A676" s="54"/>
      <c r="B676" s="50"/>
      <c r="D676" s="43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43"/>
      <c r="CH676" s="43"/>
      <c r="CI676" s="43"/>
      <c r="CJ676" s="4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3"/>
      <c r="CY676" s="43"/>
      <c r="CZ676" s="45"/>
      <c r="DA676" s="45"/>
    </row>
    <row r="677" spans="1:105" ht="15.75" customHeight="1">
      <c r="A677" s="54"/>
      <c r="B677" s="50"/>
      <c r="D677" s="43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  <c r="CZ677" s="45"/>
      <c r="DA677" s="45"/>
    </row>
    <row r="678" spans="1:105" ht="15.75" customHeight="1">
      <c r="A678" s="54"/>
      <c r="B678" s="50"/>
      <c r="D678" s="43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43"/>
      <c r="CH678" s="43"/>
      <c r="CI678" s="43"/>
      <c r="CJ678" s="4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3"/>
      <c r="CY678" s="43"/>
      <c r="CZ678" s="45"/>
      <c r="DA678" s="45"/>
    </row>
    <row r="679" spans="1:105" ht="15.75" customHeight="1">
      <c r="A679" s="54"/>
      <c r="B679" s="50"/>
      <c r="D679" s="43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  <c r="CY679" s="43"/>
      <c r="CZ679" s="45"/>
      <c r="DA679" s="45"/>
    </row>
    <row r="680" spans="1:105" ht="15.75" customHeight="1">
      <c r="A680" s="54"/>
      <c r="B680" s="50"/>
      <c r="D680" s="43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43"/>
      <c r="CH680" s="43"/>
      <c r="CI680" s="43"/>
      <c r="CJ680" s="4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3"/>
      <c r="CY680" s="43"/>
      <c r="CZ680" s="45"/>
      <c r="DA680" s="45"/>
    </row>
    <row r="681" spans="1:105" ht="15.75" customHeight="1">
      <c r="A681" s="54"/>
      <c r="B681" s="50"/>
      <c r="D681" s="43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43"/>
      <c r="CH681" s="43"/>
      <c r="CI681" s="43"/>
      <c r="CJ681" s="4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3"/>
      <c r="CY681" s="43"/>
      <c r="CZ681" s="45"/>
      <c r="DA681" s="45"/>
    </row>
    <row r="682" spans="1:105" ht="15.75" customHeight="1">
      <c r="A682" s="54"/>
      <c r="B682" s="50"/>
      <c r="D682" s="43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43"/>
      <c r="CH682" s="43"/>
      <c r="CI682" s="43"/>
      <c r="CJ682" s="4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3"/>
      <c r="CY682" s="43"/>
      <c r="CZ682" s="45"/>
      <c r="DA682" s="45"/>
    </row>
    <row r="683" spans="1:105" ht="15.75" customHeight="1">
      <c r="A683" s="54"/>
      <c r="B683" s="50"/>
      <c r="D683" s="43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43"/>
      <c r="CH683" s="43"/>
      <c r="CI683" s="43"/>
      <c r="CJ683" s="4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3"/>
      <c r="CY683" s="43"/>
      <c r="CZ683" s="45"/>
      <c r="DA683" s="45"/>
    </row>
    <row r="684" spans="1:105" ht="15.75" customHeight="1">
      <c r="A684" s="54"/>
      <c r="B684" s="50"/>
      <c r="D684" s="43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43"/>
      <c r="CH684" s="43"/>
      <c r="CI684" s="43"/>
      <c r="CJ684" s="4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3"/>
      <c r="CY684" s="43"/>
      <c r="CZ684" s="45"/>
      <c r="DA684" s="45"/>
    </row>
    <row r="685" spans="1:105" ht="15.75" customHeight="1">
      <c r="A685" s="54"/>
      <c r="B685" s="50"/>
      <c r="D685" s="43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43"/>
      <c r="CH685" s="43"/>
      <c r="CI685" s="43"/>
      <c r="CJ685" s="4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3"/>
      <c r="CY685" s="43"/>
      <c r="CZ685" s="45"/>
      <c r="DA685" s="45"/>
    </row>
    <row r="686" spans="1:105" ht="15.75" customHeight="1">
      <c r="A686" s="54"/>
      <c r="B686" s="50"/>
      <c r="D686" s="43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43"/>
      <c r="CH686" s="43"/>
      <c r="CI686" s="43"/>
      <c r="CJ686" s="4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3"/>
      <c r="CY686" s="43"/>
      <c r="CZ686" s="45"/>
      <c r="DA686" s="45"/>
    </row>
    <row r="687" spans="1:105" ht="15.75" customHeight="1">
      <c r="A687" s="54"/>
      <c r="B687" s="50"/>
      <c r="D687" s="43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43"/>
      <c r="CH687" s="43"/>
      <c r="CI687" s="43"/>
      <c r="CJ687" s="4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3"/>
      <c r="CY687" s="43"/>
      <c r="CZ687" s="45"/>
      <c r="DA687" s="45"/>
    </row>
    <row r="688" spans="1:105" ht="15.75" customHeight="1">
      <c r="A688" s="54"/>
      <c r="B688" s="50"/>
      <c r="D688" s="43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43"/>
      <c r="CH688" s="43"/>
      <c r="CI688" s="43"/>
      <c r="CJ688" s="4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3"/>
      <c r="CY688" s="43"/>
      <c r="CZ688" s="45"/>
      <c r="DA688" s="45"/>
    </row>
    <row r="689" spans="1:105" ht="15.75" customHeight="1">
      <c r="A689" s="54"/>
      <c r="B689" s="50"/>
      <c r="D689" s="43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5"/>
      <c r="DA689" s="45"/>
    </row>
    <row r="690" spans="1:105" ht="15.75" customHeight="1">
      <c r="A690" s="54"/>
      <c r="B690" s="50"/>
      <c r="D690" s="43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43"/>
      <c r="CH690" s="43"/>
      <c r="CI690" s="43"/>
      <c r="CJ690" s="4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3"/>
      <c r="CY690" s="43"/>
      <c r="CZ690" s="45"/>
      <c r="DA690" s="45"/>
    </row>
    <row r="691" spans="1:105" ht="15.75" customHeight="1">
      <c r="A691" s="54"/>
      <c r="B691" s="50"/>
      <c r="D691" s="43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43"/>
      <c r="CH691" s="43"/>
      <c r="CI691" s="43"/>
      <c r="CJ691" s="4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3"/>
      <c r="CY691" s="43"/>
      <c r="CZ691" s="45"/>
      <c r="DA691" s="45"/>
    </row>
    <row r="692" spans="1:105" ht="15.75" customHeight="1">
      <c r="A692" s="54"/>
      <c r="B692" s="50"/>
      <c r="D692" s="43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43"/>
      <c r="CH692" s="43"/>
      <c r="CI692" s="43"/>
      <c r="CJ692" s="4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3"/>
      <c r="CY692" s="43"/>
      <c r="CZ692" s="45"/>
      <c r="DA692" s="45"/>
    </row>
    <row r="693" spans="1:105" ht="15.75" customHeight="1">
      <c r="A693" s="54"/>
      <c r="B693" s="50"/>
      <c r="D693" s="43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43"/>
      <c r="CH693" s="43"/>
      <c r="CI693" s="43"/>
      <c r="CJ693" s="4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3"/>
      <c r="CY693" s="43"/>
      <c r="CZ693" s="45"/>
      <c r="DA693" s="45"/>
    </row>
    <row r="694" spans="1:105" ht="15.75" customHeight="1">
      <c r="A694" s="54"/>
      <c r="B694" s="50"/>
      <c r="D694" s="43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43"/>
      <c r="CH694" s="43"/>
      <c r="CI694" s="43"/>
      <c r="CJ694" s="4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3"/>
      <c r="CY694" s="43"/>
      <c r="CZ694" s="45"/>
      <c r="DA694" s="45"/>
    </row>
    <row r="695" spans="1:105" ht="15.75" customHeight="1">
      <c r="A695" s="54"/>
      <c r="B695" s="50"/>
      <c r="D695" s="43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43"/>
      <c r="CH695" s="43"/>
      <c r="CI695" s="43"/>
      <c r="CJ695" s="4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3"/>
      <c r="CY695" s="43"/>
      <c r="CZ695" s="45"/>
      <c r="DA695" s="45"/>
    </row>
    <row r="696" spans="1:105" ht="15.75" customHeight="1">
      <c r="A696" s="54"/>
      <c r="B696" s="50"/>
      <c r="D696" s="43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43"/>
      <c r="CH696" s="43"/>
      <c r="CI696" s="43"/>
      <c r="CJ696" s="4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3"/>
      <c r="CY696" s="43"/>
      <c r="CZ696" s="45"/>
      <c r="DA696" s="45"/>
    </row>
    <row r="697" spans="1:105" ht="15.75" customHeight="1">
      <c r="A697" s="54"/>
      <c r="B697" s="50"/>
      <c r="D697" s="43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43"/>
      <c r="CH697" s="43"/>
      <c r="CI697" s="43"/>
      <c r="CJ697" s="4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3"/>
      <c r="CY697" s="43"/>
      <c r="CZ697" s="45"/>
      <c r="DA697" s="45"/>
    </row>
    <row r="698" spans="1:105" ht="15.75" customHeight="1">
      <c r="A698" s="54"/>
      <c r="B698" s="50"/>
      <c r="D698" s="43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43"/>
      <c r="CH698" s="43"/>
      <c r="CI698" s="43"/>
      <c r="CJ698" s="4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3"/>
      <c r="CY698" s="43"/>
      <c r="CZ698" s="45"/>
      <c r="DA698" s="45"/>
    </row>
    <row r="699" spans="1:105" ht="15.75" customHeight="1">
      <c r="A699" s="54"/>
      <c r="B699" s="50"/>
      <c r="D699" s="43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43"/>
      <c r="CH699" s="43"/>
      <c r="CI699" s="43"/>
      <c r="CJ699" s="4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3"/>
      <c r="CY699" s="43"/>
      <c r="CZ699" s="45"/>
      <c r="DA699" s="45"/>
    </row>
    <row r="700" spans="1:105" ht="15.75" customHeight="1">
      <c r="A700" s="54"/>
      <c r="B700" s="50"/>
      <c r="D700" s="43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43"/>
      <c r="CH700" s="43"/>
      <c r="CI700" s="43"/>
      <c r="CJ700" s="4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3"/>
      <c r="CY700" s="43"/>
      <c r="CZ700" s="45"/>
      <c r="DA700" s="45"/>
    </row>
    <row r="701" spans="1:105" ht="15.75" customHeight="1">
      <c r="A701" s="54"/>
      <c r="B701" s="50"/>
      <c r="D701" s="43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43"/>
      <c r="CH701" s="43"/>
      <c r="CI701" s="43"/>
      <c r="CJ701" s="4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3"/>
      <c r="CY701" s="43"/>
      <c r="CZ701" s="45"/>
      <c r="DA701" s="45"/>
    </row>
    <row r="702" spans="1:105" ht="15.75" customHeight="1">
      <c r="A702" s="54"/>
      <c r="B702" s="50"/>
      <c r="D702" s="43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43"/>
      <c r="CH702" s="43"/>
      <c r="CI702" s="43"/>
      <c r="CJ702" s="4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3"/>
      <c r="CY702" s="43"/>
      <c r="CZ702" s="45"/>
      <c r="DA702" s="45"/>
    </row>
    <row r="703" spans="1:105" ht="15.75" customHeight="1">
      <c r="A703" s="54"/>
      <c r="B703" s="50"/>
      <c r="D703" s="43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  <c r="CY703" s="43"/>
      <c r="CZ703" s="45"/>
      <c r="DA703" s="45"/>
    </row>
    <row r="704" spans="1:105" ht="15.75" customHeight="1">
      <c r="A704" s="54"/>
      <c r="B704" s="50"/>
      <c r="D704" s="43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43"/>
      <c r="CH704" s="43"/>
      <c r="CI704" s="43"/>
      <c r="CJ704" s="4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3"/>
      <c r="CY704" s="43"/>
      <c r="CZ704" s="45"/>
      <c r="DA704" s="45"/>
    </row>
    <row r="705" spans="1:105" ht="15.75" customHeight="1">
      <c r="A705" s="54"/>
      <c r="B705" s="50"/>
      <c r="D705" s="43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43"/>
      <c r="CH705" s="43"/>
      <c r="CI705" s="43"/>
      <c r="CJ705" s="4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3"/>
      <c r="CY705" s="43"/>
      <c r="CZ705" s="45"/>
      <c r="DA705" s="45"/>
    </row>
    <row r="706" spans="1:105" ht="15.75" customHeight="1">
      <c r="A706" s="54"/>
      <c r="B706" s="50"/>
      <c r="D706" s="43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  <c r="CZ706" s="45"/>
      <c r="DA706" s="45"/>
    </row>
    <row r="707" spans="1:105" ht="15.75" customHeight="1">
      <c r="A707" s="54"/>
      <c r="B707" s="50"/>
      <c r="D707" s="43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43"/>
      <c r="CH707" s="43"/>
      <c r="CI707" s="43"/>
      <c r="CJ707" s="4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3"/>
      <c r="CY707" s="43"/>
      <c r="CZ707" s="45"/>
      <c r="DA707" s="45"/>
    </row>
    <row r="708" spans="1:105" ht="15.75" customHeight="1">
      <c r="A708" s="54"/>
      <c r="B708" s="50"/>
      <c r="D708" s="43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43"/>
      <c r="CH708" s="43"/>
      <c r="CI708" s="43"/>
      <c r="CJ708" s="4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3"/>
      <c r="CY708" s="43"/>
      <c r="CZ708" s="45"/>
      <c r="DA708" s="45"/>
    </row>
    <row r="709" spans="1:105" ht="15.75" customHeight="1">
      <c r="A709" s="54"/>
      <c r="B709" s="50"/>
      <c r="D709" s="43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43"/>
      <c r="CH709" s="43"/>
      <c r="CI709" s="43"/>
      <c r="CJ709" s="4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3"/>
      <c r="CY709" s="43"/>
      <c r="CZ709" s="45"/>
      <c r="DA709" s="45"/>
    </row>
    <row r="710" spans="1:105" ht="15.75" customHeight="1">
      <c r="A710" s="54"/>
      <c r="B710" s="50"/>
      <c r="D710" s="43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43"/>
      <c r="CH710" s="43"/>
      <c r="CI710" s="43"/>
      <c r="CJ710" s="4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3"/>
      <c r="CY710" s="43"/>
      <c r="CZ710" s="45"/>
      <c r="DA710" s="45"/>
    </row>
    <row r="711" spans="1:105" ht="15.75" customHeight="1">
      <c r="A711" s="54"/>
      <c r="B711" s="50"/>
      <c r="D711" s="43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43"/>
      <c r="CH711" s="43"/>
      <c r="CI711" s="43"/>
      <c r="CJ711" s="4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3"/>
      <c r="CY711" s="43"/>
      <c r="CZ711" s="45"/>
      <c r="DA711" s="45"/>
    </row>
    <row r="712" spans="1:105" ht="15.75" customHeight="1">
      <c r="A712" s="54"/>
      <c r="B712" s="50"/>
      <c r="D712" s="43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43"/>
      <c r="CH712" s="43"/>
      <c r="CI712" s="43"/>
      <c r="CJ712" s="4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3"/>
      <c r="CY712" s="43"/>
      <c r="CZ712" s="45"/>
      <c r="DA712" s="45"/>
    </row>
    <row r="713" spans="1:105" ht="15.75" customHeight="1">
      <c r="A713" s="54"/>
      <c r="B713" s="50"/>
      <c r="D713" s="43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43"/>
      <c r="CH713" s="43"/>
      <c r="CI713" s="43"/>
      <c r="CJ713" s="4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3"/>
      <c r="CY713" s="43"/>
      <c r="CZ713" s="45"/>
      <c r="DA713" s="45"/>
    </row>
    <row r="714" spans="1:105" ht="15.75" customHeight="1">
      <c r="A714" s="54"/>
      <c r="B714" s="50"/>
      <c r="D714" s="43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43"/>
      <c r="CH714" s="43"/>
      <c r="CI714" s="43"/>
      <c r="CJ714" s="4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3"/>
      <c r="CY714" s="43"/>
      <c r="CZ714" s="45"/>
      <c r="DA714" s="45"/>
    </row>
    <row r="715" spans="1:105" ht="15.75" customHeight="1">
      <c r="A715" s="54"/>
      <c r="B715" s="50"/>
      <c r="D715" s="43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43"/>
      <c r="CH715" s="43"/>
      <c r="CI715" s="43"/>
      <c r="CJ715" s="4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3"/>
      <c r="CY715" s="43"/>
      <c r="CZ715" s="45"/>
      <c r="DA715" s="45"/>
    </row>
    <row r="716" spans="1:105" ht="15.75" customHeight="1">
      <c r="A716" s="54"/>
      <c r="B716" s="50"/>
      <c r="D716" s="43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43"/>
      <c r="CH716" s="43"/>
      <c r="CI716" s="43"/>
      <c r="CJ716" s="4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3"/>
      <c r="CY716" s="43"/>
      <c r="CZ716" s="45"/>
      <c r="DA716" s="45"/>
    </row>
    <row r="717" spans="1:105" ht="15.75" customHeight="1">
      <c r="A717" s="54"/>
      <c r="B717" s="50"/>
      <c r="D717" s="43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43"/>
      <c r="CH717" s="43"/>
      <c r="CI717" s="43"/>
      <c r="CJ717" s="4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3"/>
      <c r="CY717" s="43"/>
      <c r="CZ717" s="45"/>
      <c r="DA717" s="45"/>
    </row>
    <row r="718" spans="1:105" ht="15.75" customHeight="1">
      <c r="A718" s="54"/>
      <c r="B718" s="50"/>
      <c r="D718" s="43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43"/>
      <c r="CH718" s="43"/>
      <c r="CI718" s="43"/>
      <c r="CJ718" s="4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3"/>
      <c r="CY718" s="43"/>
      <c r="CZ718" s="45"/>
      <c r="DA718" s="45"/>
    </row>
    <row r="719" spans="1:105" ht="15.75" customHeight="1">
      <c r="A719" s="54"/>
      <c r="B719" s="50"/>
      <c r="D719" s="43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43"/>
      <c r="CH719" s="43"/>
      <c r="CI719" s="43"/>
      <c r="CJ719" s="4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3"/>
      <c r="CY719" s="43"/>
      <c r="CZ719" s="45"/>
      <c r="DA719" s="45"/>
    </row>
    <row r="720" spans="1:105" ht="15.75" customHeight="1">
      <c r="A720" s="54"/>
      <c r="B720" s="50"/>
      <c r="D720" s="43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5"/>
      <c r="DA720" s="45"/>
    </row>
    <row r="721" spans="1:105" ht="15.75" customHeight="1">
      <c r="A721" s="54"/>
      <c r="B721" s="50"/>
      <c r="D721" s="43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43"/>
      <c r="CH721" s="43"/>
      <c r="CI721" s="43"/>
      <c r="CJ721" s="4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3"/>
      <c r="CY721" s="43"/>
      <c r="CZ721" s="45"/>
      <c r="DA721" s="45"/>
    </row>
    <row r="722" spans="1:105" ht="15.75" customHeight="1">
      <c r="A722" s="54"/>
      <c r="B722" s="50"/>
      <c r="D722" s="43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5"/>
      <c r="DA722" s="45"/>
    </row>
    <row r="723" spans="1:105" ht="15.75" customHeight="1">
      <c r="A723" s="54"/>
      <c r="B723" s="50"/>
      <c r="D723" s="43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5"/>
      <c r="DA723" s="45"/>
    </row>
    <row r="724" spans="1:105" ht="15.75" customHeight="1">
      <c r="A724" s="54"/>
      <c r="B724" s="50"/>
      <c r="D724" s="43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5"/>
      <c r="DA724" s="45"/>
    </row>
    <row r="725" spans="1:105" ht="15.75" customHeight="1">
      <c r="A725" s="54"/>
      <c r="B725" s="50"/>
      <c r="D725" s="43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5"/>
      <c r="DA725" s="45"/>
    </row>
    <row r="726" spans="1:105" ht="15.75" customHeight="1">
      <c r="A726" s="54"/>
      <c r="B726" s="50"/>
      <c r="D726" s="43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5"/>
      <c r="DA726" s="45"/>
    </row>
    <row r="727" spans="1:105" ht="15.75" customHeight="1">
      <c r="A727" s="54"/>
      <c r="B727" s="50"/>
      <c r="D727" s="43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5"/>
      <c r="DA727" s="45"/>
    </row>
    <row r="728" spans="1:105" ht="15.75" customHeight="1">
      <c r="A728" s="54"/>
      <c r="B728" s="50"/>
      <c r="D728" s="43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43"/>
      <c r="CH728" s="43"/>
      <c r="CI728" s="43"/>
      <c r="CJ728" s="4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3"/>
      <c r="CY728" s="43"/>
      <c r="CZ728" s="45"/>
      <c r="DA728" s="45"/>
    </row>
    <row r="729" spans="1:105" ht="15.75" customHeight="1">
      <c r="A729" s="54"/>
      <c r="B729" s="50"/>
      <c r="D729" s="43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5"/>
      <c r="DA729" s="45"/>
    </row>
    <row r="730" spans="1:105" ht="15.75" customHeight="1">
      <c r="A730" s="54"/>
      <c r="B730" s="50"/>
      <c r="D730" s="43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43"/>
      <c r="CH730" s="43"/>
      <c r="CI730" s="43"/>
      <c r="CJ730" s="4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3"/>
      <c r="CY730" s="43"/>
      <c r="CZ730" s="45"/>
      <c r="DA730" s="45"/>
    </row>
    <row r="731" spans="1:105" ht="15.75" customHeight="1">
      <c r="A731" s="54"/>
      <c r="B731" s="50"/>
      <c r="D731" s="43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43"/>
      <c r="CH731" s="43"/>
      <c r="CI731" s="43"/>
      <c r="CJ731" s="4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3"/>
      <c r="CY731" s="43"/>
      <c r="CZ731" s="45"/>
      <c r="DA731" s="45"/>
    </row>
    <row r="732" spans="1:105" ht="15.75" customHeight="1">
      <c r="A732" s="54"/>
      <c r="B732" s="50"/>
      <c r="D732" s="43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43"/>
      <c r="CH732" s="43"/>
      <c r="CI732" s="43"/>
      <c r="CJ732" s="4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3"/>
      <c r="CY732" s="43"/>
      <c r="CZ732" s="45"/>
      <c r="DA732" s="45"/>
    </row>
    <row r="733" spans="1:105" ht="15.75" customHeight="1">
      <c r="A733" s="54"/>
      <c r="B733" s="50"/>
      <c r="D733" s="43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43"/>
      <c r="CH733" s="43"/>
      <c r="CI733" s="43"/>
      <c r="CJ733" s="4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3"/>
      <c r="CY733" s="43"/>
      <c r="CZ733" s="45"/>
      <c r="DA733" s="45"/>
    </row>
    <row r="734" spans="1:105" ht="15.75" customHeight="1">
      <c r="A734" s="54"/>
      <c r="B734" s="50"/>
      <c r="D734" s="43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43"/>
      <c r="CH734" s="43"/>
      <c r="CI734" s="43"/>
      <c r="CJ734" s="4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3"/>
      <c r="CY734" s="43"/>
      <c r="CZ734" s="45"/>
      <c r="DA734" s="45"/>
    </row>
    <row r="735" spans="1:105" ht="15.75" customHeight="1">
      <c r="A735" s="54"/>
      <c r="B735" s="50"/>
      <c r="D735" s="43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43"/>
      <c r="CH735" s="43"/>
      <c r="CI735" s="43"/>
      <c r="CJ735" s="4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3"/>
      <c r="CY735" s="43"/>
      <c r="CZ735" s="45"/>
      <c r="DA735" s="45"/>
    </row>
    <row r="736" spans="1:105" ht="15.75" customHeight="1">
      <c r="A736" s="54"/>
      <c r="B736" s="50"/>
      <c r="D736" s="43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43"/>
      <c r="CH736" s="43"/>
      <c r="CI736" s="43"/>
      <c r="CJ736" s="4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3"/>
      <c r="CY736" s="43"/>
      <c r="CZ736" s="45"/>
      <c r="DA736" s="45"/>
    </row>
    <row r="737" spans="1:105" ht="15.75" customHeight="1">
      <c r="A737" s="54"/>
      <c r="B737" s="50"/>
      <c r="D737" s="43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43"/>
      <c r="CH737" s="43"/>
      <c r="CI737" s="43"/>
      <c r="CJ737" s="4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3"/>
      <c r="CY737" s="43"/>
      <c r="CZ737" s="45"/>
      <c r="DA737" s="45"/>
    </row>
    <row r="738" spans="1:105" ht="15.75" customHeight="1">
      <c r="A738" s="54"/>
      <c r="B738" s="50"/>
      <c r="D738" s="43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  <c r="CZ738" s="45"/>
      <c r="DA738" s="45"/>
    </row>
    <row r="739" spans="1:105" ht="15.75" customHeight="1">
      <c r="A739" s="54"/>
      <c r="B739" s="50"/>
      <c r="D739" s="43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43"/>
      <c r="CH739" s="43"/>
      <c r="CI739" s="43"/>
      <c r="CJ739" s="4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3"/>
      <c r="CY739" s="43"/>
      <c r="CZ739" s="45"/>
      <c r="DA739" s="45"/>
    </row>
    <row r="740" spans="1:105" ht="15.75" customHeight="1">
      <c r="A740" s="54"/>
      <c r="B740" s="50"/>
      <c r="D740" s="43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43"/>
      <c r="CH740" s="43"/>
      <c r="CI740" s="43"/>
      <c r="CJ740" s="4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3"/>
      <c r="CY740" s="43"/>
      <c r="CZ740" s="45"/>
      <c r="DA740" s="45"/>
    </row>
    <row r="741" spans="1:105" ht="15.75" customHeight="1">
      <c r="A741" s="54"/>
      <c r="B741" s="50"/>
      <c r="D741" s="43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43"/>
      <c r="CH741" s="43"/>
      <c r="CI741" s="43"/>
      <c r="CJ741" s="4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3"/>
      <c r="CY741" s="43"/>
      <c r="CZ741" s="45"/>
      <c r="DA741" s="45"/>
    </row>
    <row r="742" spans="1:105" ht="15.75" customHeight="1">
      <c r="A742" s="54"/>
      <c r="B742" s="50"/>
      <c r="D742" s="43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5"/>
      <c r="DA742" s="45"/>
    </row>
    <row r="743" spans="1:105" ht="15.75" customHeight="1">
      <c r="A743" s="54"/>
      <c r="B743" s="50"/>
      <c r="D743" s="43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5"/>
      <c r="DA743" s="45"/>
    </row>
    <row r="744" spans="1:105" ht="15.75" customHeight="1">
      <c r="A744" s="54"/>
      <c r="B744" s="50"/>
      <c r="D744" s="43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5"/>
      <c r="DA744" s="45"/>
    </row>
    <row r="745" spans="1:105" ht="15.75" customHeight="1">
      <c r="A745" s="54"/>
      <c r="B745" s="50"/>
      <c r="D745" s="43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43"/>
      <c r="CH745" s="43"/>
      <c r="CI745" s="43"/>
      <c r="CJ745" s="4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3"/>
      <c r="CY745" s="43"/>
      <c r="CZ745" s="45"/>
      <c r="DA745" s="45"/>
    </row>
    <row r="746" spans="1:105" ht="15.75" customHeight="1">
      <c r="A746" s="54"/>
      <c r="B746" s="50"/>
      <c r="D746" s="43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5"/>
      <c r="DA746" s="45"/>
    </row>
    <row r="747" spans="1:105" ht="15.75" customHeight="1">
      <c r="A747" s="54"/>
      <c r="B747" s="50"/>
      <c r="D747" s="43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43"/>
      <c r="CH747" s="43"/>
      <c r="CI747" s="43"/>
      <c r="CJ747" s="4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3"/>
      <c r="CY747" s="43"/>
      <c r="CZ747" s="45"/>
      <c r="DA747" s="45"/>
    </row>
    <row r="748" spans="1:105" ht="15.75" customHeight="1">
      <c r="A748" s="54"/>
      <c r="B748" s="50"/>
      <c r="D748" s="43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43"/>
      <c r="CH748" s="43"/>
      <c r="CI748" s="43"/>
      <c r="CJ748" s="4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3"/>
      <c r="CY748" s="43"/>
      <c r="CZ748" s="45"/>
      <c r="DA748" s="45"/>
    </row>
    <row r="749" spans="1:105" ht="15.75" customHeight="1">
      <c r="A749" s="54"/>
      <c r="B749" s="50"/>
      <c r="D749" s="43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43"/>
      <c r="CH749" s="43"/>
      <c r="CI749" s="43"/>
      <c r="CJ749" s="4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3"/>
      <c r="CY749" s="43"/>
      <c r="CZ749" s="45"/>
      <c r="DA749" s="45"/>
    </row>
    <row r="750" spans="1:105" ht="15.75" customHeight="1">
      <c r="A750" s="54"/>
      <c r="B750" s="50"/>
      <c r="D750" s="43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43"/>
      <c r="CH750" s="43"/>
      <c r="CI750" s="43"/>
      <c r="CJ750" s="4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3"/>
      <c r="CY750" s="43"/>
      <c r="CZ750" s="45"/>
      <c r="DA750" s="45"/>
    </row>
    <row r="751" spans="1:105" ht="15.75" customHeight="1">
      <c r="A751" s="54"/>
      <c r="B751" s="50"/>
      <c r="D751" s="43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43"/>
      <c r="CH751" s="43"/>
      <c r="CI751" s="43"/>
      <c r="CJ751" s="4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3"/>
      <c r="CY751" s="43"/>
      <c r="CZ751" s="45"/>
      <c r="DA751" s="45"/>
    </row>
    <row r="752" spans="1:105" ht="15.75" customHeight="1">
      <c r="A752" s="54"/>
      <c r="B752" s="50"/>
      <c r="D752" s="43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43"/>
      <c r="CH752" s="43"/>
      <c r="CI752" s="43"/>
      <c r="CJ752" s="4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3"/>
      <c r="CY752" s="43"/>
      <c r="CZ752" s="45"/>
      <c r="DA752" s="45"/>
    </row>
    <row r="753" spans="1:105" ht="15.75" customHeight="1">
      <c r="A753" s="54"/>
      <c r="B753" s="50"/>
      <c r="D753" s="43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43"/>
      <c r="CH753" s="43"/>
      <c r="CI753" s="43"/>
      <c r="CJ753" s="4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3"/>
      <c r="CY753" s="43"/>
      <c r="CZ753" s="45"/>
      <c r="DA753" s="45"/>
    </row>
    <row r="754" spans="1:105" ht="15.75" customHeight="1">
      <c r="A754" s="54"/>
      <c r="B754" s="50"/>
      <c r="D754" s="43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43"/>
      <c r="CH754" s="43"/>
      <c r="CI754" s="43"/>
      <c r="CJ754" s="4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3"/>
      <c r="CY754" s="43"/>
      <c r="CZ754" s="45"/>
      <c r="DA754" s="45"/>
    </row>
    <row r="755" spans="1:105" ht="15.75" customHeight="1">
      <c r="A755" s="54"/>
      <c r="B755" s="50"/>
      <c r="D755" s="43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5"/>
      <c r="DA755" s="45"/>
    </row>
    <row r="756" spans="1:105" ht="15.75" customHeight="1">
      <c r="A756" s="54"/>
      <c r="B756" s="50"/>
      <c r="D756" s="43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43"/>
      <c r="CH756" s="43"/>
      <c r="CI756" s="43"/>
      <c r="CJ756" s="4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3"/>
      <c r="CY756" s="43"/>
      <c r="CZ756" s="45"/>
      <c r="DA756" s="45"/>
    </row>
    <row r="757" spans="1:105" ht="15.75" customHeight="1">
      <c r="A757" s="54"/>
      <c r="B757" s="50"/>
      <c r="D757" s="43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43"/>
      <c r="CH757" s="43"/>
      <c r="CI757" s="43"/>
      <c r="CJ757" s="4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3"/>
      <c r="CY757" s="43"/>
      <c r="CZ757" s="45"/>
      <c r="DA757" s="45"/>
    </row>
    <row r="758" spans="1:105" ht="15.75" customHeight="1">
      <c r="A758" s="54"/>
      <c r="B758" s="50"/>
      <c r="D758" s="43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43"/>
      <c r="CH758" s="43"/>
      <c r="CI758" s="43"/>
      <c r="CJ758" s="4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3"/>
      <c r="CY758" s="43"/>
      <c r="CZ758" s="45"/>
      <c r="DA758" s="45"/>
    </row>
    <row r="759" spans="1:105" ht="15.75" customHeight="1">
      <c r="A759" s="54"/>
      <c r="B759" s="50"/>
      <c r="D759" s="43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43"/>
      <c r="CH759" s="43"/>
      <c r="CI759" s="43"/>
      <c r="CJ759" s="4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3"/>
      <c r="CY759" s="43"/>
      <c r="CZ759" s="45"/>
      <c r="DA759" s="45"/>
    </row>
    <row r="760" spans="1:105" ht="15.75" customHeight="1">
      <c r="A760" s="54"/>
      <c r="B760" s="50"/>
      <c r="D760" s="43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43"/>
      <c r="CH760" s="43"/>
      <c r="CI760" s="43"/>
      <c r="CJ760" s="4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3"/>
      <c r="CY760" s="43"/>
      <c r="CZ760" s="45"/>
      <c r="DA760" s="45"/>
    </row>
    <row r="761" spans="1:105" ht="15.75" customHeight="1">
      <c r="A761" s="54"/>
      <c r="B761" s="50"/>
      <c r="D761" s="43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43"/>
      <c r="CH761" s="43"/>
      <c r="CI761" s="43"/>
      <c r="CJ761" s="4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3"/>
      <c r="CY761" s="43"/>
      <c r="CZ761" s="45"/>
      <c r="DA761" s="45"/>
    </row>
    <row r="762" spans="1:105" ht="15.75" customHeight="1">
      <c r="A762" s="54"/>
      <c r="B762" s="50"/>
      <c r="D762" s="43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43"/>
      <c r="CH762" s="43"/>
      <c r="CI762" s="43"/>
      <c r="CJ762" s="4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3"/>
      <c r="CY762" s="43"/>
      <c r="CZ762" s="45"/>
      <c r="DA762" s="45"/>
    </row>
    <row r="763" spans="1:105" ht="15.75" customHeight="1">
      <c r="A763" s="54"/>
      <c r="B763" s="50"/>
      <c r="D763" s="43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43"/>
      <c r="CH763" s="43"/>
      <c r="CI763" s="43"/>
      <c r="CJ763" s="4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3"/>
      <c r="CY763" s="43"/>
      <c r="CZ763" s="45"/>
      <c r="DA763" s="45"/>
    </row>
    <row r="764" spans="1:105" ht="15.75" customHeight="1">
      <c r="A764" s="54"/>
      <c r="B764" s="50"/>
      <c r="D764" s="43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5"/>
      <c r="DA764" s="45"/>
    </row>
    <row r="765" spans="1:105" ht="15.75" customHeight="1">
      <c r="A765" s="54"/>
      <c r="B765" s="50"/>
      <c r="D765" s="43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43"/>
      <c r="CH765" s="43"/>
      <c r="CI765" s="43"/>
      <c r="CJ765" s="4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3"/>
      <c r="CY765" s="43"/>
      <c r="CZ765" s="45"/>
      <c r="DA765" s="45"/>
    </row>
    <row r="766" spans="1:105" ht="15.75" customHeight="1">
      <c r="A766" s="54"/>
      <c r="B766" s="50"/>
      <c r="D766" s="43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43"/>
      <c r="CH766" s="43"/>
      <c r="CI766" s="43"/>
      <c r="CJ766" s="4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3"/>
      <c r="CY766" s="43"/>
      <c r="CZ766" s="45"/>
      <c r="DA766" s="45"/>
    </row>
    <row r="767" spans="1:105" ht="15.75" customHeight="1">
      <c r="A767" s="54"/>
      <c r="B767" s="50"/>
      <c r="D767" s="43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43"/>
      <c r="CH767" s="43"/>
      <c r="CI767" s="43"/>
      <c r="CJ767" s="4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3"/>
      <c r="CY767" s="43"/>
      <c r="CZ767" s="45"/>
      <c r="DA767" s="45"/>
    </row>
    <row r="768" spans="1:105" ht="15.75" customHeight="1">
      <c r="A768" s="54"/>
      <c r="B768" s="50"/>
      <c r="D768" s="43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  <c r="CZ768" s="45"/>
      <c r="DA768" s="45"/>
    </row>
    <row r="769" spans="1:105" ht="15.75" customHeight="1">
      <c r="A769" s="54"/>
      <c r="B769" s="50"/>
      <c r="D769" s="43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43"/>
      <c r="CH769" s="43"/>
      <c r="CI769" s="43"/>
      <c r="CJ769" s="4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3"/>
      <c r="CY769" s="43"/>
      <c r="CZ769" s="45"/>
      <c r="DA769" s="45"/>
    </row>
    <row r="770" spans="1:105" ht="15.75" customHeight="1">
      <c r="A770" s="54"/>
      <c r="B770" s="50"/>
      <c r="D770" s="43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43"/>
      <c r="CH770" s="43"/>
      <c r="CI770" s="43"/>
      <c r="CJ770" s="4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3"/>
      <c r="CY770" s="43"/>
      <c r="CZ770" s="45"/>
      <c r="DA770" s="45"/>
    </row>
    <row r="771" spans="1:105" ht="15.75" customHeight="1">
      <c r="A771" s="54"/>
      <c r="B771" s="50"/>
      <c r="D771" s="43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43"/>
      <c r="CH771" s="43"/>
      <c r="CI771" s="43"/>
      <c r="CJ771" s="4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3"/>
      <c r="CY771" s="43"/>
      <c r="CZ771" s="45"/>
      <c r="DA771" s="45"/>
    </row>
    <row r="772" spans="1:105" ht="15.75" customHeight="1">
      <c r="A772" s="54"/>
      <c r="B772" s="50"/>
      <c r="D772" s="43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43"/>
      <c r="CH772" s="43"/>
      <c r="CI772" s="43"/>
      <c r="CJ772" s="4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3"/>
      <c r="CY772" s="43"/>
      <c r="CZ772" s="45"/>
      <c r="DA772" s="45"/>
    </row>
    <row r="773" spans="1:105" ht="15.75" customHeight="1">
      <c r="A773" s="54"/>
      <c r="B773" s="50"/>
      <c r="D773" s="43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43"/>
      <c r="CH773" s="43"/>
      <c r="CI773" s="43"/>
      <c r="CJ773" s="4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3"/>
      <c r="CY773" s="43"/>
      <c r="CZ773" s="45"/>
      <c r="DA773" s="45"/>
    </row>
    <row r="774" spans="1:105" ht="15.75" customHeight="1">
      <c r="A774" s="54"/>
      <c r="B774" s="50"/>
      <c r="D774" s="43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43"/>
      <c r="CH774" s="43"/>
      <c r="CI774" s="43"/>
      <c r="CJ774" s="4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3"/>
      <c r="CY774" s="43"/>
      <c r="CZ774" s="45"/>
      <c r="DA774" s="45"/>
    </row>
    <row r="775" spans="1:105" ht="15.75" customHeight="1">
      <c r="A775" s="54"/>
      <c r="B775" s="50"/>
      <c r="D775" s="43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43"/>
      <c r="CH775" s="43"/>
      <c r="CI775" s="43"/>
      <c r="CJ775" s="4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3"/>
      <c r="CY775" s="43"/>
      <c r="CZ775" s="45"/>
      <c r="DA775" s="45"/>
    </row>
    <row r="776" spans="1:105" ht="15.75" customHeight="1">
      <c r="A776" s="54"/>
      <c r="B776" s="50"/>
      <c r="D776" s="43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43"/>
      <c r="CH776" s="43"/>
      <c r="CI776" s="43"/>
      <c r="CJ776" s="4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3"/>
      <c r="CY776" s="43"/>
      <c r="CZ776" s="45"/>
      <c r="DA776" s="45"/>
    </row>
    <row r="777" spans="1:105" ht="15.75" customHeight="1">
      <c r="A777" s="54"/>
      <c r="B777" s="50"/>
      <c r="D777" s="43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43"/>
      <c r="CH777" s="43"/>
      <c r="CI777" s="43"/>
      <c r="CJ777" s="4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3"/>
      <c r="CY777" s="43"/>
      <c r="CZ777" s="45"/>
      <c r="DA777" s="45"/>
    </row>
    <row r="778" spans="1:105" ht="15.75" customHeight="1">
      <c r="A778" s="54"/>
      <c r="B778" s="50"/>
      <c r="D778" s="43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43"/>
      <c r="CH778" s="43"/>
      <c r="CI778" s="43"/>
      <c r="CJ778" s="4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3"/>
      <c r="CY778" s="43"/>
      <c r="CZ778" s="45"/>
      <c r="DA778" s="45"/>
    </row>
    <row r="779" spans="1:105" ht="15.75" customHeight="1">
      <c r="A779" s="54"/>
      <c r="B779" s="50"/>
      <c r="D779" s="43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43"/>
      <c r="CH779" s="43"/>
      <c r="CI779" s="43"/>
      <c r="CJ779" s="4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3"/>
      <c r="CY779" s="43"/>
      <c r="CZ779" s="45"/>
      <c r="DA779" s="45"/>
    </row>
    <row r="780" spans="1:105" ht="15.75" customHeight="1">
      <c r="A780" s="54"/>
      <c r="B780" s="50"/>
      <c r="D780" s="43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43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3"/>
      <c r="CY780" s="43"/>
      <c r="CZ780" s="45"/>
      <c r="DA780" s="45"/>
    </row>
    <row r="781" spans="1:105" ht="15.75" customHeight="1">
      <c r="A781" s="54"/>
      <c r="B781" s="50"/>
      <c r="D781" s="43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43"/>
      <c r="CH781" s="43"/>
      <c r="CI781" s="43"/>
      <c r="CJ781" s="4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3"/>
      <c r="CY781" s="43"/>
      <c r="CZ781" s="45"/>
      <c r="DA781" s="45"/>
    </row>
    <row r="782" spans="1:105" ht="15.75" customHeight="1">
      <c r="A782" s="54"/>
      <c r="B782" s="50"/>
      <c r="D782" s="43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43"/>
      <c r="CH782" s="43"/>
      <c r="CI782" s="43"/>
      <c r="CJ782" s="4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3"/>
      <c r="CY782" s="43"/>
      <c r="CZ782" s="45"/>
      <c r="DA782" s="45"/>
    </row>
    <row r="783" spans="1:105" ht="15.75" customHeight="1">
      <c r="A783" s="54"/>
      <c r="B783" s="50"/>
      <c r="D783" s="43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43"/>
      <c r="CH783" s="43"/>
      <c r="CI783" s="43"/>
      <c r="CJ783" s="4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3"/>
      <c r="CY783" s="43"/>
      <c r="CZ783" s="45"/>
      <c r="DA783" s="45"/>
    </row>
    <row r="784" spans="1:105" ht="15.75" customHeight="1">
      <c r="A784" s="54"/>
      <c r="B784" s="50"/>
      <c r="D784" s="43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43"/>
      <c r="CH784" s="43"/>
      <c r="CI784" s="43"/>
      <c r="CJ784" s="4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3"/>
      <c r="CY784" s="43"/>
      <c r="CZ784" s="45"/>
      <c r="DA784" s="45"/>
    </row>
    <row r="785" spans="1:105" ht="15.75" customHeight="1">
      <c r="A785" s="54"/>
      <c r="B785" s="50"/>
      <c r="D785" s="43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43"/>
      <c r="CH785" s="43"/>
      <c r="CI785" s="43"/>
      <c r="CJ785" s="4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3"/>
      <c r="CY785" s="43"/>
      <c r="CZ785" s="45"/>
      <c r="DA785" s="45"/>
    </row>
    <row r="786" spans="1:105" ht="15.75" customHeight="1">
      <c r="A786" s="54"/>
      <c r="B786" s="50"/>
      <c r="D786" s="43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43"/>
      <c r="CH786" s="43"/>
      <c r="CI786" s="43"/>
      <c r="CJ786" s="4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3"/>
      <c r="CY786" s="43"/>
      <c r="CZ786" s="45"/>
      <c r="DA786" s="45"/>
    </row>
    <row r="787" spans="1:105" ht="15.75" customHeight="1">
      <c r="A787" s="54"/>
      <c r="B787" s="50"/>
      <c r="D787" s="43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43"/>
      <c r="CH787" s="43"/>
      <c r="CI787" s="43"/>
      <c r="CJ787" s="4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3"/>
      <c r="CY787" s="43"/>
      <c r="CZ787" s="45"/>
      <c r="DA787" s="45"/>
    </row>
    <row r="788" spans="1:105" ht="15.75" customHeight="1">
      <c r="A788" s="54"/>
      <c r="B788" s="50"/>
      <c r="D788" s="43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43"/>
      <c r="CH788" s="43"/>
      <c r="CI788" s="43"/>
      <c r="CJ788" s="4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3"/>
      <c r="CY788" s="43"/>
      <c r="CZ788" s="45"/>
      <c r="DA788" s="45"/>
    </row>
    <row r="789" spans="1:105" ht="15.75" customHeight="1">
      <c r="A789" s="54"/>
      <c r="B789" s="50"/>
      <c r="D789" s="43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43"/>
      <c r="CH789" s="43"/>
      <c r="CI789" s="43"/>
      <c r="CJ789" s="4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3"/>
      <c r="CY789" s="43"/>
      <c r="CZ789" s="45"/>
      <c r="DA789" s="45"/>
    </row>
    <row r="790" spans="1:105" ht="15.75" customHeight="1">
      <c r="A790" s="54"/>
      <c r="B790" s="50"/>
      <c r="D790" s="43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43"/>
      <c r="CH790" s="43"/>
      <c r="CI790" s="43"/>
      <c r="CJ790" s="4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3"/>
      <c r="CY790" s="43"/>
      <c r="CZ790" s="45"/>
      <c r="DA790" s="45"/>
    </row>
    <row r="791" spans="1:105" ht="15.75" customHeight="1">
      <c r="A791" s="54"/>
      <c r="B791" s="50"/>
      <c r="D791" s="43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43"/>
      <c r="CH791" s="43"/>
      <c r="CI791" s="43"/>
      <c r="CJ791" s="4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3"/>
      <c r="CY791" s="43"/>
      <c r="CZ791" s="45"/>
      <c r="DA791" s="45"/>
    </row>
    <row r="792" spans="1:105" ht="15.75" customHeight="1">
      <c r="A792" s="54"/>
      <c r="B792" s="50"/>
      <c r="D792" s="43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43"/>
      <c r="CH792" s="43"/>
      <c r="CI792" s="43"/>
      <c r="CJ792" s="4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3"/>
      <c r="CY792" s="43"/>
      <c r="CZ792" s="45"/>
      <c r="DA792" s="45"/>
    </row>
    <row r="793" spans="1:105" ht="15.75" customHeight="1">
      <c r="A793" s="54"/>
      <c r="B793" s="50"/>
      <c r="D793" s="43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43"/>
      <c r="CH793" s="43"/>
      <c r="CI793" s="43"/>
      <c r="CJ793" s="4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3"/>
      <c r="CY793" s="43"/>
      <c r="CZ793" s="45"/>
      <c r="DA793" s="45"/>
    </row>
    <row r="794" spans="1:105" ht="15.75" customHeight="1">
      <c r="A794" s="54"/>
      <c r="B794" s="50"/>
      <c r="D794" s="43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43"/>
      <c r="CH794" s="43"/>
      <c r="CI794" s="43"/>
      <c r="CJ794" s="4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3"/>
      <c r="CY794" s="43"/>
      <c r="CZ794" s="45"/>
      <c r="DA794" s="45"/>
    </row>
    <row r="795" spans="1:105" ht="15.75" customHeight="1">
      <c r="A795" s="54"/>
      <c r="B795" s="50"/>
      <c r="D795" s="43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43"/>
      <c r="CH795" s="43"/>
      <c r="CI795" s="43"/>
      <c r="CJ795" s="4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3"/>
      <c r="CY795" s="43"/>
      <c r="CZ795" s="45"/>
      <c r="DA795" s="45"/>
    </row>
    <row r="796" spans="1:105" ht="15.75" customHeight="1">
      <c r="A796" s="54"/>
      <c r="B796" s="50"/>
      <c r="D796" s="43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  <c r="CZ796" s="45"/>
      <c r="DA796" s="45"/>
    </row>
    <row r="797" spans="1:105" ht="15.75" customHeight="1">
      <c r="A797" s="54"/>
      <c r="B797" s="50"/>
      <c r="D797" s="43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43"/>
      <c r="CH797" s="43"/>
      <c r="CI797" s="43"/>
      <c r="CJ797" s="4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3"/>
      <c r="CY797" s="43"/>
      <c r="CZ797" s="45"/>
      <c r="DA797" s="45"/>
    </row>
    <row r="798" spans="1:105" ht="15.75" customHeight="1">
      <c r="A798" s="54"/>
      <c r="B798" s="50"/>
      <c r="D798" s="43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43"/>
      <c r="CH798" s="43"/>
      <c r="CI798" s="43"/>
      <c r="CJ798" s="4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3"/>
      <c r="CY798" s="43"/>
      <c r="CZ798" s="45"/>
      <c r="DA798" s="45"/>
    </row>
    <row r="799" spans="1:105" ht="15.75" customHeight="1">
      <c r="A799" s="54"/>
      <c r="B799" s="50"/>
      <c r="D799" s="43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43"/>
      <c r="CH799" s="43"/>
      <c r="CI799" s="43"/>
      <c r="CJ799" s="4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3"/>
      <c r="CY799" s="43"/>
      <c r="CZ799" s="45"/>
      <c r="DA799" s="45"/>
    </row>
    <row r="800" spans="1:105" ht="15.75" customHeight="1">
      <c r="A800" s="54"/>
      <c r="B800" s="50"/>
      <c r="D800" s="43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43"/>
      <c r="CH800" s="43"/>
      <c r="CI800" s="43"/>
      <c r="CJ800" s="4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3"/>
      <c r="CY800" s="43"/>
      <c r="CZ800" s="45"/>
      <c r="DA800" s="45"/>
    </row>
    <row r="801" spans="1:105" ht="15.75" customHeight="1">
      <c r="A801" s="54"/>
      <c r="B801" s="50"/>
      <c r="D801" s="43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43"/>
      <c r="CH801" s="43"/>
      <c r="CI801" s="43"/>
      <c r="CJ801" s="4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3"/>
      <c r="CY801" s="43"/>
      <c r="CZ801" s="45"/>
      <c r="DA801" s="45"/>
    </row>
    <row r="802" spans="1:105" ht="15.75" customHeight="1">
      <c r="A802" s="54"/>
      <c r="B802" s="50"/>
      <c r="D802" s="43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43"/>
      <c r="CH802" s="43"/>
      <c r="CI802" s="43"/>
      <c r="CJ802" s="4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3"/>
      <c r="CY802" s="43"/>
      <c r="CZ802" s="45"/>
      <c r="DA802" s="45"/>
    </row>
    <row r="803" spans="1:105" ht="15.75" customHeight="1">
      <c r="A803" s="54"/>
      <c r="B803" s="50"/>
      <c r="D803" s="43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43"/>
      <c r="CH803" s="43"/>
      <c r="CI803" s="43"/>
      <c r="CJ803" s="4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3"/>
      <c r="CY803" s="43"/>
      <c r="CZ803" s="45"/>
      <c r="DA803" s="45"/>
    </row>
    <row r="804" spans="1:105" ht="15.75" customHeight="1">
      <c r="A804" s="54"/>
      <c r="B804" s="50"/>
      <c r="D804" s="43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43"/>
      <c r="CH804" s="43"/>
      <c r="CI804" s="43"/>
      <c r="CJ804" s="4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3"/>
      <c r="CY804" s="43"/>
      <c r="CZ804" s="45"/>
      <c r="DA804" s="45"/>
    </row>
    <row r="805" spans="1:105" ht="15.75" customHeight="1">
      <c r="A805" s="54"/>
      <c r="B805" s="50"/>
      <c r="D805" s="43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43"/>
      <c r="CH805" s="43"/>
      <c r="CI805" s="43"/>
      <c r="CJ805" s="4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3"/>
      <c r="CY805" s="43"/>
      <c r="CZ805" s="45"/>
      <c r="DA805" s="45"/>
    </row>
    <row r="806" spans="1:105" ht="15.75" customHeight="1">
      <c r="A806" s="54"/>
      <c r="B806" s="50"/>
      <c r="D806" s="43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43"/>
      <c r="CH806" s="43"/>
      <c r="CI806" s="43"/>
      <c r="CJ806" s="4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3"/>
      <c r="CY806" s="43"/>
      <c r="CZ806" s="45"/>
      <c r="DA806" s="45"/>
    </row>
    <row r="807" spans="1:105" ht="15.75" customHeight="1">
      <c r="A807" s="54"/>
      <c r="B807" s="50"/>
      <c r="D807" s="43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43"/>
      <c r="CH807" s="43"/>
      <c r="CI807" s="43"/>
      <c r="CJ807" s="4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3"/>
      <c r="CY807" s="43"/>
      <c r="CZ807" s="45"/>
      <c r="DA807" s="45"/>
    </row>
    <row r="808" spans="1:105" ht="15.75" customHeight="1">
      <c r="A808" s="54"/>
      <c r="B808" s="50"/>
      <c r="D808" s="43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43"/>
      <c r="CH808" s="43"/>
      <c r="CI808" s="43"/>
      <c r="CJ808" s="4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3"/>
      <c r="CY808" s="43"/>
      <c r="CZ808" s="45"/>
      <c r="DA808" s="45"/>
    </row>
    <row r="809" spans="1:105" ht="15.75" customHeight="1">
      <c r="A809" s="54"/>
      <c r="B809" s="50"/>
      <c r="D809" s="43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43"/>
      <c r="CH809" s="43"/>
      <c r="CI809" s="43"/>
      <c r="CJ809" s="4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3"/>
      <c r="CY809" s="43"/>
      <c r="CZ809" s="45"/>
      <c r="DA809" s="45"/>
    </row>
    <row r="810" spans="1:105" ht="15.75" customHeight="1">
      <c r="A810" s="54"/>
      <c r="B810" s="50"/>
      <c r="D810" s="43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43"/>
      <c r="CH810" s="43"/>
      <c r="CI810" s="43"/>
      <c r="CJ810" s="4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3"/>
      <c r="CY810" s="43"/>
      <c r="CZ810" s="45"/>
      <c r="DA810" s="45"/>
    </row>
    <row r="811" spans="1:105" ht="15.75" customHeight="1">
      <c r="A811" s="54"/>
      <c r="B811" s="50"/>
      <c r="D811" s="43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43"/>
      <c r="CH811" s="43"/>
      <c r="CI811" s="43"/>
      <c r="CJ811" s="4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3"/>
      <c r="CY811" s="43"/>
      <c r="CZ811" s="45"/>
      <c r="DA811" s="45"/>
    </row>
    <row r="812" spans="1:105" ht="15.75" customHeight="1">
      <c r="A812" s="54"/>
      <c r="B812" s="50"/>
      <c r="D812" s="43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43"/>
      <c r="CH812" s="43"/>
      <c r="CI812" s="43"/>
      <c r="CJ812" s="4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3"/>
      <c r="CY812" s="43"/>
      <c r="CZ812" s="45"/>
      <c r="DA812" s="45"/>
    </row>
    <row r="813" spans="1:105" ht="15.75" customHeight="1">
      <c r="A813" s="54"/>
      <c r="B813" s="50"/>
      <c r="D813" s="43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43"/>
      <c r="CH813" s="43"/>
      <c r="CI813" s="43"/>
      <c r="CJ813" s="4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3"/>
      <c r="CY813" s="43"/>
      <c r="CZ813" s="45"/>
      <c r="DA813" s="45"/>
    </row>
    <row r="814" spans="1:105" ht="15.75" customHeight="1">
      <c r="A814" s="54"/>
      <c r="B814" s="50"/>
      <c r="D814" s="43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43"/>
      <c r="CH814" s="43"/>
      <c r="CI814" s="43"/>
      <c r="CJ814" s="4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3"/>
      <c r="CY814" s="43"/>
      <c r="CZ814" s="45"/>
      <c r="DA814" s="45"/>
    </row>
    <row r="815" spans="1:105" ht="15.75" customHeight="1">
      <c r="A815" s="54"/>
      <c r="B815" s="50"/>
      <c r="D815" s="43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43"/>
      <c r="CH815" s="43"/>
      <c r="CI815" s="43"/>
      <c r="CJ815" s="4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3"/>
      <c r="CY815" s="43"/>
      <c r="CZ815" s="45"/>
      <c r="DA815" s="45"/>
    </row>
    <row r="816" spans="1:105" ht="15.75" customHeight="1">
      <c r="A816" s="54"/>
      <c r="B816" s="50"/>
      <c r="D816" s="43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5"/>
      <c r="DA816" s="45"/>
    </row>
    <row r="817" spans="1:105" ht="15.75" customHeight="1">
      <c r="A817" s="54"/>
      <c r="B817" s="50"/>
      <c r="D817" s="43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43"/>
      <c r="CH817" s="43"/>
      <c r="CI817" s="43"/>
      <c r="CJ817" s="4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3"/>
      <c r="CY817" s="43"/>
      <c r="CZ817" s="45"/>
      <c r="DA817" s="45"/>
    </row>
    <row r="818" spans="1:105" ht="15.75" customHeight="1">
      <c r="A818" s="54"/>
      <c r="B818" s="50"/>
      <c r="D818" s="43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43"/>
      <c r="CH818" s="43"/>
      <c r="CI818" s="43"/>
      <c r="CJ818" s="4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3"/>
      <c r="CY818" s="43"/>
      <c r="CZ818" s="45"/>
      <c r="DA818" s="45"/>
    </row>
    <row r="819" spans="1:105" ht="15.75" customHeight="1">
      <c r="A819" s="54"/>
      <c r="B819" s="50"/>
      <c r="D819" s="43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43"/>
      <c r="CH819" s="43"/>
      <c r="CI819" s="43"/>
      <c r="CJ819" s="4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3"/>
      <c r="CY819" s="43"/>
      <c r="CZ819" s="45"/>
      <c r="DA819" s="45"/>
    </row>
    <row r="820" spans="1:105" ht="15.75" customHeight="1">
      <c r="A820" s="54"/>
      <c r="B820" s="50"/>
      <c r="D820" s="43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43"/>
      <c r="CH820" s="43"/>
      <c r="CI820" s="43"/>
      <c r="CJ820" s="4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3"/>
      <c r="CY820" s="43"/>
      <c r="CZ820" s="45"/>
      <c r="DA820" s="45"/>
    </row>
    <row r="821" spans="1:105" ht="15.75" customHeight="1">
      <c r="A821" s="54"/>
      <c r="B821" s="50"/>
      <c r="D821" s="43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43"/>
      <c r="CH821" s="43"/>
      <c r="CI821" s="43"/>
      <c r="CJ821" s="4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3"/>
      <c r="CY821" s="43"/>
      <c r="CZ821" s="45"/>
      <c r="DA821" s="45"/>
    </row>
    <row r="822" spans="1:105" ht="15.75" customHeight="1">
      <c r="A822" s="54"/>
      <c r="B822" s="50"/>
      <c r="D822" s="43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43"/>
      <c r="CH822" s="43"/>
      <c r="CI822" s="43"/>
      <c r="CJ822" s="4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3"/>
      <c r="CY822" s="43"/>
      <c r="CZ822" s="45"/>
      <c r="DA822" s="45"/>
    </row>
    <row r="823" spans="1:105" ht="15.75" customHeight="1">
      <c r="A823" s="54"/>
      <c r="B823" s="50"/>
      <c r="D823" s="43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43"/>
      <c r="CH823" s="43"/>
      <c r="CI823" s="43"/>
      <c r="CJ823" s="4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3"/>
      <c r="CY823" s="43"/>
      <c r="CZ823" s="45"/>
      <c r="DA823" s="45"/>
    </row>
    <row r="824" spans="1:105" ht="15.75" customHeight="1">
      <c r="A824" s="54"/>
      <c r="B824" s="50"/>
      <c r="D824" s="43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43"/>
      <c r="CH824" s="43"/>
      <c r="CI824" s="43"/>
      <c r="CJ824" s="4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3"/>
      <c r="CY824" s="43"/>
      <c r="CZ824" s="45"/>
      <c r="DA824" s="45"/>
    </row>
    <row r="825" spans="1:105" ht="15.75" customHeight="1">
      <c r="A825" s="54"/>
      <c r="B825" s="50"/>
      <c r="D825" s="43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43"/>
      <c r="CH825" s="43"/>
      <c r="CI825" s="43"/>
      <c r="CJ825" s="4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3"/>
      <c r="CY825" s="43"/>
      <c r="CZ825" s="45"/>
      <c r="DA825" s="45"/>
    </row>
    <row r="826" spans="1:105" ht="15.75" customHeight="1">
      <c r="A826" s="54"/>
      <c r="B826" s="50"/>
      <c r="D826" s="43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43"/>
      <c r="CH826" s="43"/>
      <c r="CI826" s="43"/>
      <c r="CJ826" s="4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3"/>
      <c r="CY826" s="43"/>
      <c r="CZ826" s="45"/>
      <c r="DA826" s="45"/>
    </row>
    <row r="827" spans="1:105" ht="15.75" customHeight="1">
      <c r="A827" s="54"/>
      <c r="B827" s="50"/>
      <c r="D827" s="43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  <c r="CY827" s="43"/>
      <c r="CZ827" s="45"/>
      <c r="DA827" s="45"/>
    </row>
    <row r="828" spans="1:105" ht="15.75" customHeight="1">
      <c r="A828" s="54"/>
      <c r="B828" s="50"/>
      <c r="D828" s="43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  <c r="CY828" s="43"/>
      <c r="CZ828" s="45"/>
      <c r="DA828" s="45"/>
    </row>
    <row r="829" spans="1:105" ht="15.75" customHeight="1">
      <c r="A829" s="54"/>
      <c r="B829" s="50"/>
      <c r="D829" s="43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  <c r="CZ829" s="45"/>
      <c r="DA829" s="45"/>
    </row>
    <row r="830" spans="1:105" ht="15.75" customHeight="1">
      <c r="A830" s="54"/>
      <c r="B830" s="50"/>
      <c r="D830" s="43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43"/>
      <c r="CH830" s="43"/>
      <c r="CI830" s="43"/>
      <c r="CJ830" s="4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3"/>
      <c r="CY830" s="43"/>
      <c r="CZ830" s="45"/>
      <c r="DA830" s="45"/>
    </row>
    <row r="831" spans="1:105" ht="15.75" customHeight="1">
      <c r="A831" s="54"/>
      <c r="B831" s="50"/>
      <c r="D831" s="43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5"/>
      <c r="DA831" s="45"/>
    </row>
    <row r="832" spans="1:105" ht="15.75" customHeight="1">
      <c r="A832" s="54"/>
      <c r="B832" s="50"/>
      <c r="D832" s="43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43"/>
      <c r="CH832" s="43"/>
      <c r="CI832" s="43"/>
      <c r="CJ832" s="4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3"/>
      <c r="CY832" s="43"/>
      <c r="CZ832" s="45"/>
      <c r="DA832" s="45"/>
    </row>
    <row r="833" spans="1:105" ht="15.75" customHeight="1">
      <c r="A833" s="54"/>
      <c r="B833" s="50"/>
      <c r="D833" s="43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43"/>
      <c r="CH833" s="43"/>
      <c r="CI833" s="43"/>
      <c r="CJ833" s="4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3"/>
      <c r="CY833" s="43"/>
      <c r="CZ833" s="45"/>
      <c r="DA833" s="45"/>
    </row>
    <row r="834" spans="1:105" ht="15.75" customHeight="1">
      <c r="A834" s="54"/>
      <c r="B834" s="50"/>
      <c r="D834" s="43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43"/>
      <c r="CH834" s="43"/>
      <c r="CI834" s="43"/>
      <c r="CJ834" s="4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3"/>
      <c r="CY834" s="43"/>
      <c r="CZ834" s="45"/>
      <c r="DA834" s="45"/>
    </row>
    <row r="835" spans="1:105" ht="15.75" customHeight="1">
      <c r="A835" s="54"/>
      <c r="B835" s="50"/>
      <c r="D835" s="43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43"/>
      <c r="CH835" s="43"/>
      <c r="CI835" s="43"/>
      <c r="CJ835" s="4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3"/>
      <c r="CY835" s="43"/>
      <c r="CZ835" s="45"/>
      <c r="DA835" s="45"/>
    </row>
    <row r="836" spans="1:105" ht="15.75" customHeight="1">
      <c r="A836" s="54"/>
      <c r="B836" s="50"/>
      <c r="D836" s="43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43"/>
      <c r="CH836" s="43"/>
      <c r="CI836" s="43"/>
      <c r="CJ836" s="4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3"/>
      <c r="CY836" s="43"/>
      <c r="CZ836" s="45"/>
      <c r="DA836" s="45"/>
    </row>
    <row r="837" spans="1:105" ht="15.75" customHeight="1">
      <c r="A837" s="54"/>
      <c r="B837" s="50"/>
      <c r="D837" s="43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43"/>
      <c r="CH837" s="43"/>
      <c r="CI837" s="43"/>
      <c r="CJ837" s="4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3"/>
      <c r="CY837" s="43"/>
      <c r="CZ837" s="45"/>
      <c r="DA837" s="45"/>
    </row>
    <row r="838" spans="1:105" ht="15.75" customHeight="1">
      <c r="A838" s="54"/>
      <c r="B838" s="50"/>
      <c r="D838" s="43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43"/>
      <c r="CH838" s="43"/>
      <c r="CI838" s="43"/>
      <c r="CJ838" s="4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3"/>
      <c r="CY838" s="43"/>
      <c r="CZ838" s="45"/>
      <c r="DA838" s="45"/>
    </row>
    <row r="839" spans="1:105" ht="15.75" customHeight="1">
      <c r="A839" s="54"/>
      <c r="B839" s="50"/>
      <c r="D839" s="43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43"/>
      <c r="CH839" s="43"/>
      <c r="CI839" s="43"/>
      <c r="CJ839" s="4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3"/>
      <c r="CY839" s="43"/>
      <c r="CZ839" s="45"/>
      <c r="DA839" s="45"/>
    </row>
    <row r="840" spans="1:105" ht="15.75" customHeight="1">
      <c r="A840" s="54"/>
      <c r="B840" s="50"/>
      <c r="D840" s="43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43"/>
      <c r="CH840" s="43"/>
      <c r="CI840" s="43"/>
      <c r="CJ840" s="4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3"/>
      <c r="CY840" s="43"/>
      <c r="CZ840" s="45"/>
      <c r="DA840" s="45"/>
    </row>
    <row r="841" spans="1:105" ht="15.75" customHeight="1">
      <c r="A841" s="54"/>
      <c r="B841" s="50"/>
      <c r="D841" s="43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43"/>
      <c r="CH841" s="43"/>
      <c r="CI841" s="43"/>
      <c r="CJ841" s="4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3"/>
      <c r="CY841" s="43"/>
      <c r="CZ841" s="45"/>
      <c r="DA841" s="45"/>
    </row>
    <row r="842" spans="1:105" ht="15.75" customHeight="1">
      <c r="A842" s="54"/>
      <c r="B842" s="50"/>
      <c r="D842" s="43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43"/>
      <c r="CH842" s="43"/>
      <c r="CI842" s="43"/>
      <c r="CJ842" s="4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3"/>
      <c r="CY842" s="43"/>
      <c r="CZ842" s="45"/>
      <c r="DA842" s="45"/>
    </row>
    <row r="843" spans="1:105" ht="15.75" customHeight="1">
      <c r="A843" s="54"/>
      <c r="B843" s="50"/>
      <c r="D843" s="43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43"/>
      <c r="CH843" s="43"/>
      <c r="CI843" s="43"/>
      <c r="CJ843" s="4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3"/>
      <c r="CY843" s="43"/>
      <c r="CZ843" s="45"/>
      <c r="DA843" s="45"/>
    </row>
    <row r="844" spans="1:105" ht="15.75" customHeight="1">
      <c r="A844" s="54"/>
      <c r="B844" s="50"/>
      <c r="D844" s="43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43"/>
      <c r="CH844" s="43"/>
      <c r="CI844" s="43"/>
      <c r="CJ844" s="4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3"/>
      <c r="CY844" s="43"/>
      <c r="CZ844" s="45"/>
      <c r="DA844" s="45"/>
    </row>
    <row r="845" spans="1:105" ht="15.75" customHeight="1">
      <c r="A845" s="54"/>
      <c r="B845" s="50"/>
      <c r="D845" s="43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43"/>
      <c r="CH845" s="43"/>
      <c r="CI845" s="43"/>
      <c r="CJ845" s="4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3"/>
      <c r="CY845" s="43"/>
      <c r="CZ845" s="45"/>
      <c r="DA845" s="45"/>
    </row>
    <row r="846" spans="1:105" ht="15.75" customHeight="1">
      <c r="A846" s="54"/>
      <c r="B846" s="50"/>
      <c r="D846" s="43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43"/>
      <c r="CH846" s="43"/>
      <c r="CI846" s="43"/>
      <c r="CJ846" s="4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3"/>
      <c r="CY846" s="43"/>
      <c r="CZ846" s="45"/>
      <c r="DA846" s="45"/>
    </row>
    <row r="847" spans="1:105" ht="15.75" customHeight="1">
      <c r="A847" s="54"/>
      <c r="B847" s="50"/>
      <c r="D847" s="43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5"/>
      <c r="DA847" s="45"/>
    </row>
    <row r="848" spans="1:105" ht="15.75" customHeight="1">
      <c r="A848" s="54"/>
      <c r="B848" s="50"/>
      <c r="D848" s="43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43"/>
      <c r="CH848" s="43"/>
      <c r="CI848" s="43"/>
      <c r="CJ848" s="4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3"/>
      <c r="CY848" s="43"/>
      <c r="CZ848" s="45"/>
      <c r="DA848" s="45"/>
    </row>
    <row r="849" spans="1:105" ht="15.75" customHeight="1">
      <c r="A849" s="54"/>
      <c r="B849" s="50"/>
      <c r="D849" s="43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43"/>
      <c r="CH849" s="43"/>
      <c r="CI849" s="43"/>
      <c r="CJ849" s="4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3"/>
      <c r="CY849" s="43"/>
      <c r="CZ849" s="45"/>
      <c r="DA849" s="45"/>
    </row>
    <row r="850" spans="1:105" ht="15.75" customHeight="1">
      <c r="A850" s="54"/>
      <c r="B850" s="50"/>
      <c r="D850" s="43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43"/>
      <c r="CH850" s="43"/>
      <c r="CI850" s="43"/>
      <c r="CJ850" s="4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3"/>
      <c r="CY850" s="43"/>
      <c r="CZ850" s="45"/>
      <c r="DA850" s="45"/>
    </row>
    <row r="851" spans="1:105" ht="15.75" customHeight="1">
      <c r="A851" s="54"/>
      <c r="B851" s="50"/>
      <c r="D851" s="43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5"/>
      <c r="DA851" s="45"/>
    </row>
    <row r="852" spans="1:105" ht="15.75" customHeight="1">
      <c r="A852" s="54"/>
      <c r="B852" s="50"/>
      <c r="D852" s="43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5"/>
      <c r="DA852" s="45"/>
    </row>
    <row r="853" spans="1:105" ht="15.75" customHeight="1">
      <c r="A853" s="54"/>
      <c r="B853" s="50"/>
      <c r="D853" s="43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5"/>
      <c r="DA853" s="45"/>
    </row>
    <row r="854" spans="1:105" ht="15.75" customHeight="1">
      <c r="A854" s="54"/>
      <c r="B854" s="50"/>
      <c r="D854" s="43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43"/>
      <c r="CH854" s="43"/>
      <c r="CI854" s="43"/>
      <c r="CJ854" s="4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3"/>
      <c r="CY854" s="43"/>
      <c r="CZ854" s="45"/>
      <c r="DA854" s="45"/>
    </row>
    <row r="855" spans="1:105" ht="15.75" customHeight="1">
      <c r="A855" s="54"/>
      <c r="B855" s="50"/>
      <c r="D855" s="43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43"/>
      <c r="CH855" s="43"/>
      <c r="CI855" s="43"/>
      <c r="CJ855" s="4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3"/>
      <c r="CY855" s="43"/>
      <c r="CZ855" s="45"/>
      <c r="DA855" s="45"/>
    </row>
    <row r="856" spans="1:105" ht="15.75" customHeight="1">
      <c r="A856" s="54"/>
      <c r="B856" s="50"/>
      <c r="D856" s="43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43"/>
      <c r="CH856" s="43"/>
      <c r="CI856" s="43"/>
      <c r="CJ856" s="4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3"/>
      <c r="CY856" s="43"/>
      <c r="CZ856" s="45"/>
      <c r="DA856" s="45"/>
    </row>
    <row r="857" spans="1:105" ht="15.75" customHeight="1">
      <c r="A857" s="54"/>
      <c r="B857" s="50"/>
      <c r="D857" s="43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  <c r="CZ857" s="45"/>
      <c r="DA857" s="45"/>
    </row>
    <row r="858" spans="1:105" ht="15.75" customHeight="1">
      <c r="A858" s="54"/>
      <c r="B858" s="50"/>
      <c r="D858" s="43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43"/>
      <c r="CH858" s="43"/>
      <c r="CI858" s="43"/>
      <c r="CJ858" s="4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3"/>
      <c r="CY858" s="43"/>
      <c r="CZ858" s="45"/>
      <c r="DA858" s="45"/>
    </row>
    <row r="859" spans="1:105" ht="15.75" customHeight="1">
      <c r="A859" s="54"/>
      <c r="B859" s="50"/>
      <c r="D859" s="43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43"/>
      <c r="CH859" s="43"/>
      <c r="CI859" s="43"/>
      <c r="CJ859" s="4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3"/>
      <c r="CY859" s="43"/>
      <c r="CZ859" s="45"/>
      <c r="DA859" s="45"/>
    </row>
    <row r="860" spans="1:105" ht="15.75" customHeight="1">
      <c r="A860" s="54"/>
      <c r="B860" s="50"/>
      <c r="D860" s="43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5"/>
      <c r="DA860" s="45"/>
    </row>
    <row r="861" spans="1:105" ht="15.75" customHeight="1">
      <c r="A861" s="54"/>
      <c r="B861" s="50"/>
      <c r="D861" s="43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43"/>
      <c r="CH861" s="43"/>
      <c r="CI861" s="43"/>
      <c r="CJ861" s="4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3"/>
      <c r="CY861" s="43"/>
      <c r="CZ861" s="45"/>
      <c r="DA861" s="45"/>
    </row>
    <row r="862" spans="1:105" ht="15.75" customHeight="1">
      <c r="A862" s="54"/>
      <c r="B862" s="50"/>
      <c r="D862" s="43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43"/>
      <c r="CH862" s="43"/>
      <c r="CI862" s="43"/>
      <c r="CJ862" s="4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3"/>
      <c r="CY862" s="43"/>
      <c r="CZ862" s="45"/>
      <c r="DA862" s="45"/>
    </row>
    <row r="863" spans="1:105" ht="15.75" customHeight="1">
      <c r="A863" s="54"/>
      <c r="B863" s="50"/>
      <c r="D863" s="43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43"/>
      <c r="CH863" s="43"/>
      <c r="CI863" s="43"/>
      <c r="CJ863" s="4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3"/>
      <c r="CY863" s="43"/>
      <c r="CZ863" s="45"/>
      <c r="DA863" s="45"/>
    </row>
    <row r="864" spans="1:105" ht="15.75" customHeight="1">
      <c r="A864" s="54"/>
      <c r="B864" s="50"/>
      <c r="D864" s="43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43"/>
      <c r="CH864" s="43"/>
      <c r="CI864" s="43"/>
      <c r="CJ864" s="4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3"/>
      <c r="CY864" s="43"/>
      <c r="CZ864" s="45"/>
      <c r="DA864" s="45"/>
    </row>
    <row r="865" spans="1:105" ht="15.75" customHeight="1">
      <c r="A865" s="54"/>
      <c r="B865" s="50"/>
      <c r="D865" s="43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43"/>
      <c r="CH865" s="43"/>
      <c r="CI865" s="43"/>
      <c r="CJ865" s="4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3"/>
      <c r="CY865" s="43"/>
      <c r="CZ865" s="45"/>
      <c r="DA865" s="45"/>
    </row>
    <row r="866" spans="1:105" ht="15.75" customHeight="1">
      <c r="A866" s="54"/>
      <c r="B866" s="50"/>
      <c r="D866" s="43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43"/>
      <c r="CH866" s="43"/>
      <c r="CI866" s="43"/>
      <c r="CJ866" s="4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3"/>
      <c r="CY866" s="43"/>
      <c r="CZ866" s="45"/>
      <c r="DA866" s="45"/>
    </row>
    <row r="867" spans="1:105" ht="15.75" customHeight="1">
      <c r="A867" s="54"/>
      <c r="B867" s="50"/>
      <c r="D867" s="43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43"/>
      <c r="CH867" s="43"/>
      <c r="CI867" s="43"/>
      <c r="CJ867" s="4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3"/>
      <c r="CY867" s="43"/>
      <c r="CZ867" s="45"/>
      <c r="DA867" s="45"/>
    </row>
    <row r="868" spans="1:105" ht="15.75" customHeight="1">
      <c r="A868" s="54"/>
      <c r="B868" s="50"/>
      <c r="D868" s="43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5"/>
      <c r="DA868" s="45"/>
    </row>
    <row r="869" spans="1:105" ht="15.75" customHeight="1">
      <c r="A869" s="54"/>
      <c r="B869" s="50"/>
      <c r="D869" s="43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43"/>
      <c r="CH869" s="43"/>
      <c r="CI869" s="43"/>
      <c r="CJ869" s="4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3"/>
      <c r="CY869" s="43"/>
      <c r="CZ869" s="45"/>
      <c r="DA869" s="45"/>
    </row>
    <row r="870" spans="1:105" ht="15.75" customHeight="1">
      <c r="A870" s="54"/>
      <c r="B870" s="50"/>
      <c r="D870" s="43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5"/>
      <c r="DA870" s="45"/>
    </row>
    <row r="871" spans="1:105" ht="15.75" customHeight="1">
      <c r="A871" s="54"/>
      <c r="B871" s="50"/>
      <c r="D871" s="43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43"/>
      <c r="CH871" s="43"/>
      <c r="CI871" s="43"/>
      <c r="CJ871" s="4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3"/>
      <c r="CY871" s="43"/>
      <c r="CZ871" s="45"/>
      <c r="DA871" s="45"/>
    </row>
    <row r="872" spans="1:105" ht="15.75" customHeight="1">
      <c r="A872" s="54"/>
      <c r="B872" s="50"/>
      <c r="D872" s="43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5"/>
      <c r="DA872" s="45"/>
    </row>
    <row r="873" spans="1:105" ht="15.75" customHeight="1">
      <c r="A873" s="54"/>
      <c r="B873" s="50"/>
      <c r="D873" s="43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5"/>
      <c r="DA873" s="45"/>
    </row>
    <row r="874" spans="1:105" ht="15.75" customHeight="1">
      <c r="A874" s="54"/>
      <c r="B874" s="50"/>
      <c r="D874" s="43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43"/>
      <c r="CH874" s="43"/>
      <c r="CI874" s="43"/>
      <c r="CJ874" s="4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3"/>
      <c r="CY874" s="43"/>
      <c r="CZ874" s="45"/>
      <c r="DA874" s="45"/>
    </row>
    <row r="875" spans="1:105" ht="15.75" customHeight="1">
      <c r="A875" s="54"/>
      <c r="B875" s="50"/>
      <c r="D875" s="43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43"/>
      <c r="CH875" s="43"/>
      <c r="CI875" s="43"/>
      <c r="CJ875" s="4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3"/>
      <c r="CY875" s="43"/>
      <c r="CZ875" s="45"/>
      <c r="DA875" s="45"/>
    </row>
    <row r="876" spans="1:105" ht="15.75" customHeight="1">
      <c r="A876" s="54"/>
      <c r="B876" s="50"/>
      <c r="D876" s="43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43"/>
      <c r="CH876" s="43"/>
      <c r="CI876" s="43"/>
      <c r="CJ876" s="4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3"/>
      <c r="CY876" s="43"/>
      <c r="CZ876" s="45"/>
      <c r="DA876" s="45"/>
    </row>
    <row r="877" spans="1:105" ht="15.75" customHeight="1">
      <c r="A877" s="54"/>
      <c r="B877" s="50"/>
      <c r="D877" s="43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43"/>
      <c r="CH877" s="43"/>
      <c r="CI877" s="43"/>
      <c r="CJ877" s="4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3"/>
      <c r="CY877" s="43"/>
      <c r="CZ877" s="45"/>
      <c r="DA877" s="45"/>
    </row>
    <row r="878" spans="1:105" ht="15.75" customHeight="1">
      <c r="A878" s="54"/>
      <c r="B878" s="50"/>
      <c r="D878" s="43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43"/>
      <c r="CH878" s="43"/>
      <c r="CI878" s="43"/>
      <c r="CJ878" s="4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3"/>
      <c r="CY878" s="43"/>
      <c r="CZ878" s="45"/>
      <c r="DA878" s="45"/>
    </row>
    <row r="879" spans="1:105" ht="15.75" customHeight="1">
      <c r="A879" s="54"/>
      <c r="B879" s="50"/>
      <c r="D879" s="43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43"/>
      <c r="CH879" s="43"/>
      <c r="CI879" s="43"/>
      <c r="CJ879" s="4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3"/>
      <c r="CY879" s="43"/>
      <c r="CZ879" s="45"/>
      <c r="DA879" s="45"/>
    </row>
    <row r="880" spans="1:105" ht="15.75" customHeight="1">
      <c r="A880" s="54"/>
      <c r="B880" s="50"/>
      <c r="D880" s="43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43"/>
      <c r="CH880" s="43"/>
      <c r="CI880" s="43"/>
      <c r="CJ880" s="4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3"/>
      <c r="CY880" s="43"/>
      <c r="CZ880" s="45"/>
      <c r="DA880" s="45"/>
    </row>
    <row r="881" spans="1:105" ht="15.75" customHeight="1">
      <c r="A881" s="54"/>
      <c r="B881" s="50"/>
      <c r="D881" s="43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5"/>
      <c r="DA881" s="45"/>
    </row>
    <row r="882" spans="1:105" ht="15.75" customHeight="1">
      <c r="A882" s="54"/>
      <c r="B882" s="50"/>
      <c r="D882" s="43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43"/>
      <c r="CH882" s="43"/>
      <c r="CI882" s="43"/>
      <c r="CJ882" s="4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3"/>
      <c r="CY882" s="43"/>
      <c r="CZ882" s="45"/>
      <c r="DA882" s="45"/>
    </row>
    <row r="883" spans="1:105" ht="15.75" customHeight="1">
      <c r="A883" s="54"/>
      <c r="B883" s="50"/>
      <c r="D883" s="43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5"/>
      <c r="DA883" s="45"/>
    </row>
    <row r="884" spans="1:105" ht="15.75" customHeight="1">
      <c r="A884" s="54"/>
      <c r="B884" s="50"/>
      <c r="D884" s="43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43"/>
      <c r="CH884" s="43"/>
      <c r="CI884" s="43"/>
      <c r="CJ884" s="4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3"/>
      <c r="CY884" s="43"/>
      <c r="CZ884" s="45"/>
      <c r="DA884" s="45"/>
    </row>
    <row r="885" spans="1:105" ht="15.75" customHeight="1">
      <c r="A885" s="54"/>
      <c r="B885" s="50"/>
      <c r="D885" s="43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43"/>
      <c r="CH885" s="43"/>
      <c r="CI885" s="43"/>
      <c r="CJ885" s="4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3"/>
      <c r="CY885" s="43"/>
      <c r="CZ885" s="45"/>
      <c r="DA885" s="45"/>
    </row>
    <row r="886" spans="1:105" ht="15.75" customHeight="1">
      <c r="A886" s="54"/>
      <c r="B886" s="50"/>
      <c r="D886" s="43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5"/>
      <c r="DA886" s="45"/>
    </row>
    <row r="887" spans="1:105" ht="15.75" customHeight="1">
      <c r="A887" s="54"/>
      <c r="B887" s="50"/>
      <c r="D887" s="43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43"/>
      <c r="CH887" s="43"/>
      <c r="CI887" s="43"/>
      <c r="CJ887" s="4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3"/>
      <c r="CY887" s="43"/>
      <c r="CZ887" s="45"/>
      <c r="DA887" s="45"/>
    </row>
    <row r="888" spans="1:105" ht="15.75" customHeight="1">
      <c r="A888" s="54"/>
      <c r="B888" s="50"/>
      <c r="D888" s="43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43"/>
      <c r="CH888" s="43"/>
      <c r="CI888" s="43"/>
      <c r="CJ888" s="4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3"/>
      <c r="CY888" s="43"/>
      <c r="CZ888" s="45"/>
      <c r="DA888" s="45"/>
    </row>
    <row r="889" spans="1:105" ht="15.75" customHeight="1">
      <c r="A889" s="54"/>
      <c r="B889" s="50"/>
      <c r="D889" s="43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5"/>
      <c r="DA889" s="45"/>
    </row>
    <row r="890" spans="1:105" ht="15.75" customHeight="1">
      <c r="A890" s="54"/>
      <c r="B890" s="50"/>
      <c r="D890" s="43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5"/>
      <c r="DA890" s="45"/>
    </row>
    <row r="891" spans="1:105" ht="15.75" customHeight="1">
      <c r="A891" s="54"/>
      <c r="B891" s="50"/>
      <c r="D891" s="43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43"/>
      <c r="CH891" s="43"/>
      <c r="CI891" s="43"/>
      <c r="CJ891" s="4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3"/>
      <c r="CY891" s="43"/>
      <c r="CZ891" s="45"/>
      <c r="DA891" s="45"/>
    </row>
    <row r="892" spans="1:105" ht="15.75" customHeight="1">
      <c r="A892" s="54"/>
      <c r="B892" s="50"/>
      <c r="D892" s="43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  <c r="CY892" s="43"/>
      <c r="CZ892" s="45"/>
      <c r="DA892" s="45"/>
    </row>
    <row r="893" spans="1:105" ht="15.75" customHeight="1">
      <c r="A893" s="54"/>
      <c r="B893" s="50"/>
      <c r="D893" s="43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43"/>
      <c r="CH893" s="43"/>
      <c r="CI893" s="43"/>
      <c r="CJ893" s="4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3"/>
      <c r="CY893" s="43"/>
      <c r="CZ893" s="45"/>
      <c r="DA893" s="45"/>
    </row>
    <row r="894" spans="1:105" ht="15.75" customHeight="1">
      <c r="A894" s="54"/>
      <c r="B894" s="50"/>
      <c r="D894" s="43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43"/>
      <c r="CH894" s="43"/>
      <c r="CI894" s="43"/>
      <c r="CJ894" s="4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3"/>
      <c r="CY894" s="43"/>
      <c r="CZ894" s="45"/>
      <c r="DA894" s="45"/>
    </row>
    <row r="895" spans="1:105" ht="15.75" customHeight="1">
      <c r="A895" s="54"/>
      <c r="B895" s="50"/>
      <c r="D895" s="43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5"/>
      <c r="DA895" s="45"/>
    </row>
    <row r="896" spans="1:105" ht="15.75" customHeight="1">
      <c r="A896" s="54"/>
      <c r="B896" s="50"/>
      <c r="D896" s="43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43"/>
      <c r="CH896" s="43"/>
      <c r="CI896" s="43"/>
      <c r="CJ896" s="4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3"/>
      <c r="CY896" s="43"/>
      <c r="CZ896" s="45"/>
      <c r="DA896" s="45"/>
    </row>
    <row r="897" spans="1:105" ht="15.75" customHeight="1">
      <c r="A897" s="54"/>
      <c r="B897" s="50"/>
      <c r="D897" s="43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43"/>
      <c r="CH897" s="43"/>
      <c r="CI897" s="43"/>
      <c r="CJ897" s="4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3"/>
      <c r="CY897" s="43"/>
      <c r="CZ897" s="45"/>
      <c r="DA897" s="45"/>
    </row>
    <row r="898" spans="1:105" ht="15.75" customHeight="1">
      <c r="A898" s="54"/>
      <c r="B898" s="50"/>
      <c r="D898" s="43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5"/>
      <c r="DA898" s="45"/>
    </row>
    <row r="899" spans="1:105" ht="15.75" customHeight="1">
      <c r="A899" s="54"/>
      <c r="B899" s="50"/>
      <c r="D899" s="43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43"/>
      <c r="CH899" s="43"/>
      <c r="CI899" s="43"/>
      <c r="CJ899" s="4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3"/>
      <c r="CY899" s="43"/>
      <c r="CZ899" s="45"/>
      <c r="DA899" s="45"/>
    </row>
    <row r="900" spans="1:105" ht="15.75" customHeight="1">
      <c r="A900" s="54"/>
      <c r="B900" s="50"/>
      <c r="D900" s="43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5"/>
      <c r="DA900" s="45"/>
    </row>
    <row r="901" spans="1:105" ht="15.75" customHeight="1">
      <c r="A901" s="54"/>
      <c r="B901" s="50"/>
      <c r="D901" s="43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43"/>
      <c r="CH901" s="43"/>
      <c r="CI901" s="43"/>
      <c r="CJ901" s="4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3"/>
      <c r="CY901" s="43"/>
      <c r="CZ901" s="45"/>
      <c r="DA901" s="45"/>
    </row>
    <row r="902" spans="1:105" ht="15.75" customHeight="1">
      <c r="A902" s="54"/>
      <c r="B902" s="50"/>
      <c r="D902" s="43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43"/>
      <c r="CH902" s="43"/>
      <c r="CI902" s="43"/>
      <c r="CJ902" s="4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3"/>
      <c r="CY902" s="43"/>
      <c r="CZ902" s="45"/>
      <c r="DA902" s="45"/>
    </row>
    <row r="903" spans="1:105" ht="15.75" customHeight="1">
      <c r="A903" s="54"/>
      <c r="B903" s="50"/>
      <c r="D903" s="43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5"/>
      <c r="DA903" s="45"/>
    </row>
    <row r="904" spans="1:105" ht="15.75" customHeight="1">
      <c r="A904" s="54"/>
      <c r="B904" s="50"/>
      <c r="D904" s="43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43"/>
      <c r="CH904" s="43"/>
      <c r="CI904" s="43"/>
      <c r="CJ904" s="4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3"/>
      <c r="CY904" s="43"/>
      <c r="CZ904" s="45"/>
      <c r="DA904" s="45"/>
    </row>
    <row r="905" spans="1:105" ht="15.75" customHeight="1">
      <c r="A905" s="54"/>
      <c r="B905" s="50"/>
      <c r="D905" s="43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43"/>
      <c r="CH905" s="43"/>
      <c r="CI905" s="43"/>
      <c r="CJ905" s="4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3"/>
      <c r="CY905" s="43"/>
      <c r="CZ905" s="45"/>
      <c r="DA905" s="45"/>
    </row>
    <row r="906" spans="1:105" ht="15.75" customHeight="1">
      <c r="A906" s="54"/>
      <c r="B906" s="50"/>
      <c r="D906" s="43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5"/>
      <c r="DA906" s="45"/>
    </row>
    <row r="907" spans="1:105" ht="15.75" customHeight="1">
      <c r="A907" s="54"/>
      <c r="B907" s="50"/>
      <c r="D907" s="43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43"/>
      <c r="CH907" s="43"/>
      <c r="CI907" s="43"/>
      <c r="CJ907" s="4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3"/>
      <c r="CY907" s="43"/>
      <c r="CZ907" s="45"/>
      <c r="DA907" s="45"/>
    </row>
    <row r="908" spans="1:105" ht="15.75" customHeight="1">
      <c r="A908" s="54"/>
      <c r="B908" s="50"/>
      <c r="D908" s="43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5"/>
      <c r="DA908" s="45"/>
    </row>
    <row r="909" spans="1:105" ht="15.75" customHeight="1">
      <c r="A909" s="54"/>
      <c r="B909" s="50"/>
      <c r="D909" s="43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43"/>
      <c r="CH909" s="43"/>
      <c r="CI909" s="43"/>
      <c r="CJ909" s="4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3"/>
      <c r="CY909" s="43"/>
      <c r="CZ909" s="45"/>
      <c r="DA909" s="45"/>
    </row>
    <row r="910" spans="1:105" ht="15.75" customHeight="1">
      <c r="A910" s="54"/>
      <c r="B910" s="50"/>
      <c r="D910" s="43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43"/>
      <c r="CH910" s="43"/>
      <c r="CI910" s="43"/>
      <c r="CJ910" s="4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3"/>
      <c r="CY910" s="43"/>
      <c r="CZ910" s="45"/>
      <c r="DA910" s="45"/>
    </row>
    <row r="911" spans="1:105" ht="15.75" customHeight="1">
      <c r="A911" s="54"/>
      <c r="B911" s="50"/>
      <c r="D911" s="43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43"/>
      <c r="CH911" s="43"/>
      <c r="CI911" s="43"/>
      <c r="CJ911" s="4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3"/>
      <c r="CY911" s="43"/>
      <c r="CZ911" s="45"/>
      <c r="DA911" s="45"/>
    </row>
    <row r="912" spans="1:105" ht="15.75" customHeight="1">
      <c r="A912" s="54"/>
      <c r="B912" s="50"/>
      <c r="D912" s="43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43"/>
      <c r="CH912" s="43"/>
      <c r="CI912" s="43"/>
      <c r="CJ912" s="4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3"/>
      <c r="CY912" s="43"/>
      <c r="CZ912" s="45"/>
      <c r="DA912" s="45"/>
    </row>
    <row r="913" spans="1:105" ht="15.75" customHeight="1">
      <c r="A913" s="54"/>
      <c r="B913" s="50"/>
      <c r="D913" s="43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43"/>
      <c r="CH913" s="43"/>
      <c r="CI913" s="43"/>
      <c r="CJ913" s="4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3"/>
      <c r="CY913" s="43"/>
      <c r="CZ913" s="45"/>
      <c r="DA913" s="45"/>
    </row>
    <row r="914" spans="1:105" ht="15.75" customHeight="1">
      <c r="A914" s="54"/>
      <c r="B914" s="50"/>
      <c r="D914" s="43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43"/>
      <c r="CH914" s="43"/>
      <c r="CI914" s="43"/>
      <c r="CJ914" s="4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3"/>
      <c r="CY914" s="43"/>
      <c r="CZ914" s="45"/>
      <c r="DA914" s="45"/>
    </row>
    <row r="915" spans="1:105" ht="15.75" customHeight="1">
      <c r="A915" s="54"/>
      <c r="B915" s="50"/>
      <c r="D915" s="43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43"/>
      <c r="CH915" s="43"/>
      <c r="CI915" s="43"/>
      <c r="CJ915" s="4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3"/>
      <c r="CY915" s="43"/>
      <c r="CZ915" s="45"/>
      <c r="DA915" s="45"/>
    </row>
    <row r="916" spans="1:105" ht="15.75" customHeight="1">
      <c r="A916" s="54"/>
      <c r="B916" s="50"/>
      <c r="D916" s="43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43"/>
      <c r="CH916" s="43"/>
      <c r="CI916" s="43"/>
      <c r="CJ916" s="4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3"/>
      <c r="CY916" s="43"/>
      <c r="CZ916" s="45"/>
      <c r="DA916" s="45"/>
    </row>
    <row r="917" spans="1:105" ht="15.75" customHeight="1">
      <c r="A917" s="54"/>
      <c r="B917" s="50"/>
      <c r="D917" s="43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43"/>
      <c r="CH917" s="43"/>
      <c r="CI917" s="43"/>
      <c r="CJ917" s="4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3"/>
      <c r="CY917" s="43"/>
      <c r="CZ917" s="45"/>
      <c r="DA917" s="45"/>
    </row>
    <row r="918" spans="1:105" ht="15.75" customHeight="1">
      <c r="A918" s="54"/>
      <c r="B918" s="50"/>
      <c r="D918" s="43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43"/>
      <c r="CH918" s="43"/>
      <c r="CI918" s="43"/>
      <c r="CJ918" s="4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3"/>
      <c r="CY918" s="43"/>
      <c r="CZ918" s="45"/>
      <c r="DA918" s="45"/>
    </row>
    <row r="919" spans="1:105" ht="15.75" customHeight="1">
      <c r="A919" s="54"/>
      <c r="B919" s="50"/>
      <c r="D919" s="43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43"/>
      <c r="CH919" s="43"/>
      <c r="CI919" s="43"/>
      <c r="CJ919" s="4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3"/>
      <c r="CY919" s="43"/>
      <c r="CZ919" s="45"/>
      <c r="DA919" s="45"/>
    </row>
    <row r="920" spans="1:105" ht="15.75" customHeight="1">
      <c r="A920" s="54"/>
      <c r="B920" s="50"/>
      <c r="D920" s="43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43"/>
      <c r="CH920" s="43"/>
      <c r="CI920" s="43"/>
      <c r="CJ920" s="4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3"/>
      <c r="CY920" s="43"/>
      <c r="CZ920" s="45"/>
      <c r="DA920" s="45"/>
    </row>
    <row r="921" spans="1:105" ht="15.75" customHeight="1">
      <c r="A921" s="54"/>
      <c r="B921" s="50"/>
      <c r="D921" s="43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43"/>
      <c r="CH921" s="43"/>
      <c r="CI921" s="43"/>
      <c r="CJ921" s="4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3"/>
      <c r="CY921" s="43"/>
      <c r="CZ921" s="45"/>
      <c r="DA921" s="45"/>
    </row>
    <row r="922" spans="1:105" ht="15.75" customHeight="1">
      <c r="A922" s="54"/>
      <c r="B922" s="50"/>
      <c r="D922" s="43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43"/>
      <c r="CH922" s="43"/>
      <c r="CI922" s="43"/>
      <c r="CJ922" s="4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3"/>
      <c r="CY922" s="43"/>
      <c r="CZ922" s="45"/>
      <c r="DA922" s="45"/>
    </row>
    <row r="923" spans="1:105" ht="15.75" customHeight="1">
      <c r="A923" s="54"/>
      <c r="B923" s="50"/>
      <c r="D923" s="43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43"/>
      <c r="CH923" s="43"/>
      <c r="CI923" s="43"/>
      <c r="CJ923" s="4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3"/>
      <c r="CY923" s="43"/>
      <c r="CZ923" s="45"/>
      <c r="DA923" s="45"/>
    </row>
    <row r="924" spans="1:105" ht="15.75" customHeight="1">
      <c r="A924" s="54"/>
      <c r="B924" s="50"/>
      <c r="D924" s="43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43"/>
      <c r="CH924" s="43"/>
      <c r="CI924" s="43"/>
      <c r="CJ924" s="4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3"/>
      <c r="CY924" s="43"/>
      <c r="CZ924" s="45"/>
      <c r="DA924" s="45"/>
    </row>
    <row r="925" spans="1:105" ht="15.75" customHeight="1">
      <c r="A925" s="54"/>
      <c r="B925" s="50"/>
      <c r="D925" s="43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5"/>
      <c r="DA925" s="45"/>
    </row>
    <row r="926" spans="1:105" ht="15.75" customHeight="1">
      <c r="A926" s="54"/>
      <c r="B926" s="50"/>
      <c r="D926" s="43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5"/>
      <c r="DA926" s="45"/>
    </row>
    <row r="927" spans="1:105" ht="15.75" customHeight="1">
      <c r="A927" s="54"/>
      <c r="B927" s="50"/>
      <c r="D927" s="43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43"/>
      <c r="CH927" s="43"/>
      <c r="CI927" s="43"/>
      <c r="CJ927" s="4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3"/>
      <c r="CY927" s="43"/>
      <c r="CZ927" s="45"/>
      <c r="DA927" s="45"/>
    </row>
    <row r="928" spans="1:105" ht="15.75" customHeight="1">
      <c r="A928" s="54"/>
      <c r="B928" s="50"/>
      <c r="D928" s="43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43"/>
      <c r="CH928" s="43"/>
      <c r="CI928" s="43"/>
      <c r="CJ928" s="4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3"/>
      <c r="CY928" s="43"/>
      <c r="CZ928" s="45"/>
      <c r="DA928" s="45"/>
    </row>
    <row r="929" spans="1:105" ht="15.75" customHeight="1">
      <c r="A929" s="54"/>
      <c r="B929" s="50"/>
      <c r="D929" s="43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43"/>
      <c r="CH929" s="43"/>
      <c r="CI929" s="43"/>
      <c r="CJ929" s="4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3"/>
      <c r="CY929" s="43"/>
      <c r="CZ929" s="45"/>
      <c r="DA929" s="45"/>
    </row>
    <row r="930" spans="1:105" ht="15.75" customHeight="1">
      <c r="A930" s="54"/>
      <c r="B930" s="50"/>
      <c r="D930" s="43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43"/>
      <c r="CH930" s="43"/>
      <c r="CI930" s="43"/>
      <c r="CJ930" s="4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3"/>
      <c r="CY930" s="43"/>
      <c r="CZ930" s="45"/>
      <c r="DA930" s="45"/>
    </row>
    <row r="931" spans="1:105" ht="15.75" customHeight="1">
      <c r="A931" s="54"/>
      <c r="B931" s="50"/>
      <c r="D931" s="43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43"/>
      <c r="CH931" s="43"/>
      <c r="CI931" s="43"/>
      <c r="CJ931" s="4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3"/>
      <c r="CY931" s="43"/>
      <c r="CZ931" s="45"/>
      <c r="DA931" s="45"/>
    </row>
    <row r="932" spans="1:105" ht="15.75" customHeight="1">
      <c r="A932" s="54"/>
      <c r="B932" s="50"/>
      <c r="D932" s="43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43"/>
      <c r="CH932" s="43"/>
      <c r="CI932" s="43"/>
      <c r="CJ932" s="4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3"/>
      <c r="CY932" s="43"/>
      <c r="CZ932" s="45"/>
      <c r="DA932" s="45"/>
    </row>
    <row r="933" spans="1:105" ht="15.75" customHeight="1">
      <c r="A933" s="54"/>
      <c r="B933" s="50"/>
      <c r="D933" s="43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43"/>
      <c r="CH933" s="43"/>
      <c r="CI933" s="43"/>
      <c r="CJ933" s="4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3"/>
      <c r="CY933" s="43"/>
      <c r="CZ933" s="45"/>
      <c r="DA933" s="45"/>
    </row>
    <row r="934" spans="1:105" ht="15.75" customHeight="1">
      <c r="A934" s="54"/>
      <c r="B934" s="50"/>
      <c r="D934" s="43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43"/>
      <c r="CH934" s="43"/>
      <c r="CI934" s="43"/>
      <c r="CJ934" s="4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3"/>
      <c r="CY934" s="43"/>
      <c r="CZ934" s="45"/>
      <c r="DA934" s="45"/>
    </row>
    <row r="935" spans="1:105" ht="15.75" customHeight="1">
      <c r="A935" s="54"/>
      <c r="B935" s="50"/>
      <c r="D935" s="43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43"/>
      <c r="CH935" s="43"/>
      <c r="CI935" s="43"/>
      <c r="CJ935" s="4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3"/>
      <c r="CY935" s="43"/>
      <c r="CZ935" s="45"/>
      <c r="DA935" s="45"/>
    </row>
    <row r="936" spans="1:105" ht="15.75" customHeight="1">
      <c r="A936" s="54"/>
      <c r="B936" s="50"/>
      <c r="D936" s="43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43"/>
      <c r="CH936" s="43"/>
      <c r="CI936" s="43"/>
      <c r="CJ936" s="4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3"/>
      <c r="CY936" s="43"/>
      <c r="CZ936" s="45"/>
      <c r="DA936" s="45"/>
    </row>
    <row r="937" spans="1:105" ht="15.75" customHeight="1">
      <c r="A937" s="54"/>
      <c r="B937" s="50"/>
      <c r="D937" s="43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43"/>
      <c r="CH937" s="43"/>
      <c r="CI937" s="43"/>
      <c r="CJ937" s="4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3"/>
      <c r="CY937" s="43"/>
      <c r="CZ937" s="45"/>
      <c r="DA937" s="45"/>
    </row>
    <row r="938" spans="1:105" ht="15.75" customHeight="1">
      <c r="A938" s="54"/>
      <c r="B938" s="50"/>
      <c r="D938" s="43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43"/>
      <c r="CH938" s="43"/>
      <c r="CI938" s="43"/>
      <c r="CJ938" s="4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3"/>
      <c r="CY938" s="43"/>
      <c r="CZ938" s="45"/>
      <c r="DA938" s="45"/>
    </row>
    <row r="939" spans="1:105" ht="15.75" customHeight="1">
      <c r="A939" s="54"/>
      <c r="B939" s="50"/>
      <c r="D939" s="43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43"/>
      <c r="CH939" s="43"/>
      <c r="CI939" s="43"/>
      <c r="CJ939" s="4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3"/>
      <c r="CY939" s="43"/>
      <c r="CZ939" s="45"/>
      <c r="DA939" s="45"/>
    </row>
    <row r="940" spans="1:105" ht="15.75" customHeight="1">
      <c r="A940" s="54"/>
      <c r="B940" s="50"/>
      <c r="D940" s="43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43"/>
      <c r="CH940" s="43"/>
      <c r="CI940" s="43"/>
      <c r="CJ940" s="4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3"/>
      <c r="CY940" s="43"/>
      <c r="CZ940" s="45"/>
      <c r="DA940" s="45"/>
    </row>
    <row r="941" spans="1:105" ht="15.75" customHeight="1">
      <c r="A941" s="54"/>
      <c r="B941" s="50"/>
      <c r="D941" s="43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43"/>
      <c r="CH941" s="43"/>
      <c r="CI941" s="43"/>
      <c r="CJ941" s="4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3"/>
      <c r="CY941" s="43"/>
      <c r="CZ941" s="45"/>
      <c r="DA941" s="45"/>
    </row>
    <row r="942" spans="1:105" ht="15.75" customHeight="1">
      <c r="A942" s="54"/>
      <c r="B942" s="50"/>
      <c r="D942" s="43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43"/>
      <c r="CH942" s="43"/>
      <c r="CI942" s="43"/>
      <c r="CJ942" s="4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3"/>
      <c r="CY942" s="43"/>
      <c r="CZ942" s="45"/>
      <c r="DA942" s="45"/>
    </row>
    <row r="943" spans="1:105" ht="15.75" customHeight="1">
      <c r="A943" s="54"/>
      <c r="B943" s="50"/>
      <c r="D943" s="43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43"/>
      <c r="CH943" s="43"/>
      <c r="CI943" s="43"/>
      <c r="CJ943" s="4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3"/>
      <c r="CY943" s="43"/>
      <c r="CZ943" s="45"/>
      <c r="DA943" s="45"/>
    </row>
    <row r="944" spans="1:105" ht="15.75" customHeight="1">
      <c r="A944" s="54"/>
      <c r="B944" s="50"/>
      <c r="D944" s="43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43"/>
      <c r="CH944" s="43"/>
      <c r="CI944" s="43"/>
      <c r="CJ944" s="4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3"/>
      <c r="CY944" s="43"/>
      <c r="CZ944" s="45"/>
      <c r="DA944" s="45"/>
    </row>
    <row r="945" spans="1:105" ht="15.75" customHeight="1">
      <c r="A945" s="54"/>
      <c r="B945" s="50"/>
      <c r="D945" s="43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43"/>
      <c r="CH945" s="43"/>
      <c r="CI945" s="43"/>
      <c r="CJ945" s="4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3"/>
      <c r="CY945" s="43"/>
      <c r="CZ945" s="45"/>
      <c r="DA945" s="45"/>
    </row>
    <row r="946" spans="1:105" ht="15.75" customHeight="1">
      <c r="A946" s="54"/>
      <c r="B946" s="50"/>
      <c r="D946" s="43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43"/>
      <c r="CH946" s="43"/>
      <c r="CI946" s="43"/>
      <c r="CJ946" s="4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3"/>
      <c r="CY946" s="43"/>
      <c r="CZ946" s="45"/>
      <c r="DA946" s="45"/>
    </row>
    <row r="947" spans="1:105" ht="15.75" customHeight="1">
      <c r="A947" s="54"/>
      <c r="B947" s="50"/>
      <c r="D947" s="43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43"/>
      <c r="CH947" s="43"/>
      <c r="CI947" s="43"/>
      <c r="CJ947" s="4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3"/>
      <c r="CY947" s="43"/>
      <c r="CZ947" s="45"/>
      <c r="DA947" s="45"/>
    </row>
    <row r="948" spans="1:105" ht="15.75" customHeight="1">
      <c r="A948" s="54"/>
      <c r="B948" s="50"/>
      <c r="D948" s="43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43"/>
      <c r="CH948" s="43"/>
      <c r="CI948" s="43"/>
      <c r="CJ948" s="4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3"/>
      <c r="CY948" s="43"/>
      <c r="CZ948" s="45"/>
      <c r="DA948" s="45"/>
    </row>
    <row r="949" spans="1:105" ht="15.75" customHeight="1">
      <c r="A949" s="54"/>
      <c r="B949" s="50"/>
      <c r="D949" s="43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43"/>
      <c r="CH949" s="43"/>
      <c r="CI949" s="43"/>
      <c r="CJ949" s="4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3"/>
      <c r="CY949" s="43"/>
      <c r="CZ949" s="45"/>
      <c r="DA949" s="45"/>
    </row>
    <row r="950" spans="1:105" ht="15.75" customHeight="1">
      <c r="A950" s="54"/>
      <c r="B950" s="50"/>
      <c r="D950" s="43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43"/>
      <c r="CH950" s="43"/>
      <c r="CI950" s="43"/>
      <c r="CJ950" s="4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3"/>
      <c r="CY950" s="43"/>
      <c r="CZ950" s="45"/>
      <c r="DA950" s="45"/>
    </row>
    <row r="951" spans="1:105" ht="15.75" customHeight="1">
      <c r="A951" s="54"/>
      <c r="B951" s="50"/>
      <c r="D951" s="43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43"/>
      <c r="CH951" s="43"/>
      <c r="CI951" s="43"/>
      <c r="CJ951" s="4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3"/>
      <c r="CY951" s="43"/>
      <c r="CZ951" s="45"/>
      <c r="DA951" s="45"/>
    </row>
    <row r="952" spans="1:105" ht="15.75" customHeight="1">
      <c r="A952" s="54"/>
      <c r="B952" s="50"/>
      <c r="D952" s="43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43"/>
      <c r="CH952" s="43"/>
      <c r="CI952" s="43"/>
      <c r="CJ952" s="4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3"/>
      <c r="CY952" s="43"/>
      <c r="CZ952" s="45"/>
      <c r="DA952" s="45"/>
    </row>
    <row r="953" spans="1:105" ht="15.75" customHeight="1">
      <c r="A953" s="54"/>
      <c r="B953" s="50"/>
      <c r="D953" s="43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5"/>
      <c r="DA953" s="45"/>
    </row>
    <row r="954" spans="1:105" ht="15.75" customHeight="1">
      <c r="A954" s="54"/>
      <c r="B954" s="50"/>
      <c r="D954" s="43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43"/>
      <c r="CH954" s="43"/>
      <c r="CI954" s="43"/>
      <c r="CJ954" s="4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3"/>
      <c r="CY954" s="43"/>
      <c r="CZ954" s="45"/>
      <c r="DA954" s="45"/>
    </row>
    <row r="955" spans="1:105" ht="15.75" customHeight="1">
      <c r="A955" s="54"/>
      <c r="B955" s="50"/>
      <c r="D955" s="43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43"/>
      <c r="CH955" s="43"/>
      <c r="CI955" s="43"/>
      <c r="CJ955" s="4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3"/>
      <c r="CY955" s="43"/>
      <c r="CZ955" s="45"/>
      <c r="DA955" s="45"/>
    </row>
    <row r="956" spans="1:105" ht="15.75" customHeight="1">
      <c r="A956" s="54"/>
      <c r="B956" s="50"/>
      <c r="D956" s="43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43"/>
      <c r="CH956" s="43"/>
      <c r="CI956" s="43"/>
      <c r="CJ956" s="4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3"/>
      <c r="CY956" s="43"/>
      <c r="CZ956" s="45"/>
      <c r="DA956" s="45"/>
    </row>
    <row r="957" spans="1:105" ht="15.75" customHeight="1">
      <c r="A957" s="54"/>
      <c r="B957" s="50"/>
      <c r="D957" s="43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43"/>
      <c r="CH957" s="43"/>
      <c r="CI957" s="43"/>
      <c r="CJ957" s="4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3"/>
      <c r="CY957" s="43"/>
      <c r="CZ957" s="45"/>
      <c r="DA957" s="45"/>
    </row>
    <row r="958" spans="1:105" ht="15.75" customHeight="1">
      <c r="A958" s="54"/>
      <c r="B958" s="50"/>
      <c r="D958" s="43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43"/>
      <c r="CH958" s="43"/>
      <c r="CI958" s="43"/>
      <c r="CJ958" s="4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3"/>
      <c r="CY958" s="43"/>
      <c r="CZ958" s="45"/>
      <c r="DA958" s="45"/>
    </row>
    <row r="959" spans="1:105" ht="15.75" customHeight="1">
      <c r="A959" s="54"/>
      <c r="B959" s="50"/>
      <c r="D959" s="43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43"/>
      <c r="CH959" s="43"/>
      <c r="CI959" s="43"/>
      <c r="CJ959" s="4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3"/>
      <c r="CY959" s="43"/>
      <c r="CZ959" s="45"/>
      <c r="DA959" s="45"/>
    </row>
    <row r="960" spans="1:105" ht="15.75" customHeight="1">
      <c r="A960" s="54"/>
      <c r="B960" s="50"/>
      <c r="D960" s="43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43"/>
      <c r="CH960" s="43"/>
      <c r="CI960" s="43"/>
      <c r="CJ960" s="4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3"/>
      <c r="CY960" s="43"/>
      <c r="CZ960" s="45"/>
      <c r="DA960" s="45"/>
    </row>
    <row r="961" spans="1:105" ht="15.75" customHeight="1">
      <c r="A961" s="54"/>
      <c r="B961" s="50"/>
      <c r="D961" s="43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43"/>
      <c r="CH961" s="43"/>
      <c r="CI961" s="43"/>
      <c r="CJ961" s="4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3"/>
      <c r="CY961" s="43"/>
      <c r="CZ961" s="45"/>
      <c r="DA961" s="45"/>
    </row>
    <row r="962" spans="1:105" ht="15.75" customHeight="1">
      <c r="A962" s="54"/>
      <c r="B962" s="50"/>
      <c r="D962" s="43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43"/>
      <c r="CH962" s="43"/>
      <c r="CI962" s="43"/>
      <c r="CJ962" s="4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3"/>
      <c r="CY962" s="43"/>
      <c r="CZ962" s="45"/>
      <c r="DA962" s="45"/>
    </row>
    <row r="963" spans="1:105" ht="15.75" customHeight="1">
      <c r="A963" s="54"/>
      <c r="B963" s="50"/>
      <c r="D963" s="43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43"/>
      <c r="CH963" s="43"/>
      <c r="CI963" s="43"/>
      <c r="CJ963" s="4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3"/>
      <c r="CY963" s="43"/>
      <c r="CZ963" s="45"/>
      <c r="DA963" s="45"/>
    </row>
    <row r="964" spans="1:105" ht="15.75" customHeight="1">
      <c r="A964" s="54"/>
      <c r="B964" s="50"/>
      <c r="D964" s="43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43"/>
      <c r="CH964" s="43"/>
      <c r="CI964" s="43"/>
      <c r="CJ964" s="4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3"/>
      <c r="CY964" s="43"/>
      <c r="CZ964" s="45"/>
      <c r="DA964" s="45"/>
    </row>
    <row r="965" spans="1:105" ht="15.75" customHeight="1">
      <c r="A965" s="54"/>
      <c r="B965" s="50"/>
      <c r="D965" s="43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43"/>
      <c r="CH965" s="43"/>
      <c r="CI965" s="43"/>
      <c r="CJ965" s="4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3"/>
      <c r="CY965" s="43"/>
      <c r="CZ965" s="45"/>
      <c r="DA965" s="45"/>
    </row>
    <row r="966" spans="1:105" ht="15.75" customHeight="1">
      <c r="A966" s="54"/>
      <c r="B966" s="50"/>
      <c r="D966" s="43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43"/>
      <c r="CH966" s="43"/>
      <c r="CI966" s="43"/>
      <c r="CJ966" s="4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3"/>
      <c r="CY966" s="43"/>
      <c r="CZ966" s="45"/>
      <c r="DA966" s="45"/>
    </row>
    <row r="967" spans="1:105" ht="15.75" customHeight="1">
      <c r="A967" s="54"/>
      <c r="B967" s="50"/>
      <c r="D967" s="43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43"/>
      <c r="CH967" s="43"/>
      <c r="CI967" s="43"/>
      <c r="CJ967" s="4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3"/>
      <c r="CY967" s="43"/>
      <c r="CZ967" s="45"/>
      <c r="DA967" s="45"/>
    </row>
    <row r="968" spans="1:105" ht="15.75" customHeight="1">
      <c r="A968" s="54"/>
      <c r="B968" s="50"/>
      <c r="D968" s="43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43"/>
      <c r="CH968" s="43"/>
      <c r="CI968" s="43"/>
      <c r="CJ968" s="4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3"/>
      <c r="CY968" s="43"/>
      <c r="CZ968" s="45"/>
      <c r="DA968" s="45"/>
    </row>
    <row r="969" spans="1:105" ht="15.75" customHeight="1">
      <c r="A969" s="54"/>
      <c r="B969" s="50"/>
      <c r="D969" s="43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43"/>
      <c r="CH969" s="43"/>
      <c r="CI969" s="43"/>
      <c r="CJ969" s="4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3"/>
      <c r="CY969" s="43"/>
      <c r="CZ969" s="45"/>
      <c r="DA969" s="45"/>
    </row>
    <row r="970" spans="1:105" ht="15.75" customHeight="1">
      <c r="A970" s="54"/>
      <c r="B970" s="50"/>
      <c r="D970" s="43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43"/>
      <c r="CH970" s="43"/>
      <c r="CI970" s="43"/>
      <c r="CJ970" s="4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3"/>
      <c r="CY970" s="43"/>
      <c r="CZ970" s="45"/>
      <c r="DA970" s="45"/>
    </row>
    <row r="971" spans="1:105" ht="15.75" customHeight="1">
      <c r="A971" s="54"/>
      <c r="B971" s="50"/>
      <c r="D971" s="43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43"/>
      <c r="CH971" s="43"/>
      <c r="CI971" s="43"/>
      <c r="CJ971" s="4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3"/>
      <c r="CY971" s="43"/>
      <c r="CZ971" s="45"/>
      <c r="DA971" s="45"/>
    </row>
    <row r="972" spans="1:105" ht="15.75" customHeight="1">
      <c r="A972" s="54"/>
      <c r="B972" s="50"/>
      <c r="D972" s="43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43"/>
      <c r="CH972" s="43"/>
      <c r="CI972" s="43"/>
      <c r="CJ972" s="4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3"/>
      <c r="CY972" s="43"/>
      <c r="CZ972" s="45"/>
      <c r="DA972" s="45"/>
    </row>
    <row r="973" spans="1:105" ht="15.75" customHeight="1">
      <c r="A973" s="54"/>
      <c r="B973" s="50"/>
      <c r="D973" s="43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43"/>
      <c r="CH973" s="43"/>
      <c r="CI973" s="43"/>
      <c r="CJ973" s="4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3"/>
      <c r="CY973" s="43"/>
      <c r="CZ973" s="45"/>
      <c r="DA973" s="45"/>
    </row>
    <row r="974" spans="1:105" ht="15.75" customHeight="1">
      <c r="A974" s="54"/>
      <c r="B974" s="50"/>
      <c r="D974" s="43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43"/>
      <c r="CH974" s="43"/>
      <c r="CI974" s="43"/>
      <c r="CJ974" s="4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3"/>
      <c r="CY974" s="43"/>
      <c r="CZ974" s="45"/>
      <c r="DA974" s="45"/>
    </row>
    <row r="975" spans="1:105" ht="15.75" customHeight="1">
      <c r="A975" s="54"/>
      <c r="B975" s="50"/>
      <c r="D975" s="43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43"/>
      <c r="CH975" s="43"/>
      <c r="CI975" s="43"/>
      <c r="CJ975" s="4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3"/>
      <c r="CY975" s="43"/>
      <c r="CZ975" s="45"/>
      <c r="DA975" s="45"/>
    </row>
    <row r="976" spans="1:105" ht="15.75" customHeight="1">
      <c r="A976" s="54"/>
      <c r="B976" s="50"/>
      <c r="D976" s="43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43"/>
      <c r="CH976" s="43"/>
      <c r="CI976" s="43"/>
      <c r="CJ976" s="4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3"/>
      <c r="CY976" s="43"/>
      <c r="CZ976" s="45"/>
      <c r="DA976" s="45"/>
    </row>
    <row r="977" spans="1:105" ht="15.75" customHeight="1">
      <c r="A977" s="54"/>
      <c r="B977" s="50"/>
      <c r="D977" s="43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43"/>
      <c r="CH977" s="43"/>
      <c r="CI977" s="43"/>
      <c r="CJ977" s="4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3"/>
      <c r="CY977" s="43"/>
      <c r="CZ977" s="45"/>
      <c r="DA977" s="45"/>
    </row>
    <row r="978" spans="1:105" ht="15.75" customHeight="1">
      <c r="A978" s="54"/>
      <c r="B978" s="50"/>
      <c r="D978" s="43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43"/>
      <c r="CH978" s="43"/>
      <c r="CI978" s="43"/>
      <c r="CJ978" s="4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3"/>
      <c r="CY978" s="43"/>
      <c r="CZ978" s="45"/>
      <c r="DA978" s="45"/>
    </row>
    <row r="979" spans="1:105" ht="15.75" customHeight="1">
      <c r="A979" s="54"/>
      <c r="B979" s="50"/>
      <c r="D979" s="43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43"/>
      <c r="CH979" s="43"/>
      <c r="CI979" s="43"/>
      <c r="CJ979" s="4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3"/>
      <c r="CY979" s="43"/>
      <c r="CZ979" s="45"/>
      <c r="DA979" s="45"/>
    </row>
    <row r="980" spans="1:105" ht="15.75" customHeight="1">
      <c r="A980" s="54"/>
      <c r="B980" s="50"/>
      <c r="D980" s="43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43"/>
      <c r="CH980" s="43"/>
      <c r="CI980" s="43"/>
      <c r="CJ980" s="4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3"/>
      <c r="CY980" s="43"/>
      <c r="CZ980" s="45"/>
      <c r="DA980" s="45"/>
    </row>
    <row r="981" spans="1:105" ht="15.75" customHeight="1">
      <c r="A981" s="54"/>
      <c r="B981" s="50"/>
      <c r="D981" s="43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43"/>
      <c r="CH981" s="43"/>
      <c r="CI981" s="43"/>
      <c r="CJ981" s="4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3"/>
      <c r="CY981" s="43"/>
      <c r="CZ981" s="45"/>
      <c r="DA981" s="45"/>
    </row>
    <row r="982" spans="1:105" ht="15.75" customHeight="1">
      <c r="A982" s="54"/>
      <c r="B982" s="50"/>
      <c r="D982" s="43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43"/>
      <c r="CH982" s="43"/>
      <c r="CI982" s="43"/>
      <c r="CJ982" s="4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3"/>
      <c r="CY982" s="43"/>
      <c r="CZ982" s="45"/>
      <c r="DA982" s="45"/>
    </row>
    <row r="983" spans="1:105" ht="15.75" customHeight="1">
      <c r="A983" s="54"/>
      <c r="B983" s="50"/>
      <c r="D983" s="43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43"/>
      <c r="CH983" s="43"/>
      <c r="CI983" s="43"/>
      <c r="CJ983" s="4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3"/>
      <c r="CY983" s="43"/>
      <c r="CZ983" s="45"/>
      <c r="DA983" s="45"/>
    </row>
    <row r="984" spans="1:105" ht="15.75" customHeight="1">
      <c r="A984" s="54"/>
      <c r="B984" s="50"/>
      <c r="D984" s="43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43"/>
      <c r="CH984" s="43"/>
      <c r="CI984" s="43"/>
      <c r="CJ984" s="4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3"/>
      <c r="CY984" s="43"/>
      <c r="CZ984" s="45"/>
      <c r="DA984" s="45"/>
    </row>
    <row r="985" spans="1:105" ht="15.75" customHeight="1">
      <c r="A985" s="54"/>
      <c r="B985" s="50"/>
      <c r="D985" s="43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43"/>
      <c r="CH985" s="43"/>
      <c r="CI985" s="43"/>
      <c r="CJ985" s="4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3"/>
      <c r="CY985" s="43"/>
      <c r="CZ985" s="45"/>
      <c r="DA985" s="45"/>
    </row>
    <row r="986" spans="1:105" ht="15.75" customHeight="1">
      <c r="A986" s="54"/>
      <c r="B986" s="50"/>
      <c r="D986" s="43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43"/>
      <c r="CH986" s="43"/>
      <c r="CI986" s="43"/>
      <c r="CJ986" s="4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3"/>
      <c r="CY986" s="43"/>
      <c r="CZ986" s="45"/>
      <c r="DA986" s="45"/>
    </row>
    <row r="987" spans="1:105" ht="15.75" customHeight="1">
      <c r="A987" s="54"/>
      <c r="B987" s="50"/>
      <c r="D987" s="43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  <c r="CD987" s="32"/>
      <c r="CE987" s="32"/>
      <c r="CF987" s="32"/>
      <c r="CG987" s="43"/>
      <c r="CH987" s="43"/>
      <c r="CI987" s="43"/>
      <c r="CJ987" s="4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3"/>
      <c r="CY987" s="43"/>
      <c r="CZ987" s="45"/>
      <c r="DA987" s="45"/>
    </row>
    <row r="988" spans="1:105" ht="15.75" customHeight="1">
      <c r="A988" s="54"/>
      <c r="B988" s="50"/>
      <c r="D988" s="43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  <c r="CD988" s="32"/>
      <c r="CE988" s="32"/>
      <c r="CF988" s="32"/>
      <c r="CG988" s="43"/>
      <c r="CH988" s="43"/>
      <c r="CI988" s="43"/>
      <c r="CJ988" s="4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3"/>
      <c r="CY988" s="43"/>
      <c r="CZ988" s="45"/>
      <c r="DA988" s="45"/>
    </row>
    <row r="989" spans="1:105" ht="15.75" customHeight="1">
      <c r="A989" s="54"/>
      <c r="B989" s="50"/>
      <c r="D989" s="43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  <c r="BX989" s="32"/>
      <c r="BY989" s="32"/>
      <c r="BZ989" s="32"/>
      <c r="CA989" s="32"/>
      <c r="CB989" s="32"/>
      <c r="CC989" s="32"/>
      <c r="CD989" s="32"/>
      <c r="CE989" s="32"/>
      <c r="CF989" s="32"/>
      <c r="CG989" s="43"/>
      <c r="CH989" s="43"/>
      <c r="CI989" s="43"/>
      <c r="CJ989" s="4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3"/>
      <c r="CY989" s="43"/>
      <c r="CZ989" s="45"/>
      <c r="DA989" s="45"/>
    </row>
    <row r="990" spans="1:105" ht="15.75" customHeight="1">
      <c r="A990" s="54"/>
      <c r="B990" s="50"/>
      <c r="D990" s="43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  <c r="CD990" s="32"/>
      <c r="CE990" s="32"/>
      <c r="CF990" s="32"/>
      <c r="CG990" s="43"/>
      <c r="CH990" s="43"/>
      <c r="CI990" s="43"/>
      <c r="CJ990" s="4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3"/>
      <c r="CY990" s="43"/>
      <c r="CZ990" s="45"/>
      <c r="DA990" s="45"/>
    </row>
    <row r="991" spans="1:105" ht="15.75" customHeight="1">
      <c r="A991" s="54"/>
      <c r="B991" s="50"/>
      <c r="D991" s="43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  <c r="BZ991" s="32"/>
      <c r="CA991" s="32"/>
      <c r="CB991" s="32"/>
      <c r="CC991" s="32"/>
      <c r="CD991" s="32"/>
      <c r="CE991" s="32"/>
      <c r="CF991" s="32"/>
      <c r="CG991" s="43"/>
      <c r="CH991" s="43"/>
      <c r="CI991" s="43"/>
      <c r="CJ991" s="4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3"/>
      <c r="CY991" s="43"/>
      <c r="CZ991" s="45"/>
      <c r="DA991" s="45"/>
    </row>
    <row r="992" spans="1:105" ht="15.75" customHeight="1">
      <c r="A992" s="54"/>
      <c r="B992" s="50"/>
      <c r="D992" s="43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  <c r="BZ992" s="32"/>
      <c r="CA992" s="32"/>
      <c r="CB992" s="32"/>
      <c r="CC992" s="32"/>
      <c r="CD992" s="32"/>
      <c r="CE992" s="32"/>
      <c r="CF992" s="32"/>
      <c r="CG992" s="43"/>
      <c r="CH992" s="43"/>
      <c r="CI992" s="43"/>
      <c r="CJ992" s="43"/>
      <c r="CK992" s="43"/>
      <c r="CL992" s="43"/>
      <c r="CM992" s="43"/>
      <c r="CN992" s="43"/>
      <c r="CO992" s="43"/>
      <c r="CP992" s="43"/>
      <c r="CQ992" s="43"/>
      <c r="CR992" s="43"/>
      <c r="CS992" s="43"/>
      <c r="CT992" s="43"/>
      <c r="CU992" s="43"/>
      <c r="CV992" s="43"/>
      <c r="CW992" s="43"/>
      <c r="CX992" s="43"/>
      <c r="CY992" s="43"/>
      <c r="CZ992" s="45"/>
      <c r="DA992" s="45"/>
    </row>
    <row r="993" spans="1:105" ht="15.75" customHeight="1">
      <c r="A993" s="54"/>
      <c r="B993" s="50"/>
      <c r="D993" s="43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  <c r="CD993" s="32"/>
      <c r="CE993" s="32"/>
      <c r="CF993" s="32"/>
      <c r="CG993" s="43"/>
      <c r="CH993" s="43"/>
      <c r="CI993" s="43"/>
      <c r="CJ993" s="43"/>
      <c r="CK993" s="43"/>
      <c r="CL993" s="43"/>
      <c r="CM993" s="43"/>
      <c r="CN993" s="43"/>
      <c r="CO993" s="43"/>
      <c r="CP993" s="43"/>
      <c r="CQ993" s="43"/>
      <c r="CR993" s="43"/>
      <c r="CS993" s="43"/>
      <c r="CT993" s="43"/>
      <c r="CU993" s="43"/>
      <c r="CV993" s="43"/>
      <c r="CW993" s="43"/>
      <c r="CX993" s="43"/>
      <c r="CY993" s="43"/>
      <c r="CZ993" s="45"/>
      <c r="DA993" s="45"/>
    </row>
    <row r="994" spans="1:105" ht="15.75" customHeight="1">
      <c r="A994" s="54"/>
      <c r="B994" s="50"/>
      <c r="D994" s="43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  <c r="CG994" s="43"/>
      <c r="CH994" s="43"/>
      <c r="CI994" s="43"/>
      <c r="CJ994" s="43"/>
      <c r="CK994" s="43"/>
      <c r="CL994" s="43"/>
      <c r="CM994" s="43"/>
      <c r="CN994" s="43"/>
      <c r="CO994" s="43"/>
      <c r="CP994" s="43"/>
      <c r="CQ994" s="43"/>
      <c r="CR994" s="43"/>
      <c r="CS994" s="43"/>
      <c r="CT994" s="43"/>
      <c r="CU994" s="43"/>
      <c r="CV994" s="43"/>
      <c r="CW994" s="43"/>
      <c r="CX994" s="43"/>
      <c r="CY994" s="43"/>
      <c r="CZ994" s="45"/>
      <c r="DA994" s="45"/>
    </row>
    <row r="995" spans="1:105" ht="15.75" customHeight="1">
      <c r="A995" s="54"/>
      <c r="B995" s="50"/>
      <c r="D995" s="43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  <c r="CG995" s="43"/>
      <c r="CH995" s="43"/>
      <c r="CI995" s="43"/>
      <c r="CJ995" s="43"/>
      <c r="CK995" s="43"/>
      <c r="CL995" s="43"/>
      <c r="CM995" s="43"/>
      <c r="CN995" s="43"/>
      <c r="CO995" s="43"/>
      <c r="CP995" s="43"/>
      <c r="CQ995" s="43"/>
      <c r="CR995" s="43"/>
      <c r="CS995" s="43"/>
      <c r="CT995" s="43"/>
      <c r="CU995" s="43"/>
      <c r="CV995" s="43"/>
      <c r="CW995" s="43"/>
      <c r="CX995" s="43"/>
      <c r="CY995" s="43"/>
      <c r="CZ995" s="45"/>
      <c r="DA995" s="45"/>
    </row>
    <row r="996" spans="1:105" ht="15.75" customHeight="1">
      <c r="A996" s="54"/>
      <c r="B996" s="50"/>
      <c r="D996" s="43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  <c r="BZ996" s="32"/>
      <c r="CA996" s="32"/>
      <c r="CB996" s="32"/>
      <c r="CC996" s="32"/>
      <c r="CD996" s="32"/>
      <c r="CE996" s="32"/>
      <c r="CF996" s="32"/>
      <c r="CG996" s="43"/>
      <c r="CH996" s="43"/>
      <c r="CI996" s="43"/>
      <c r="CJ996" s="43"/>
      <c r="CK996" s="43"/>
      <c r="CL996" s="43"/>
      <c r="CM996" s="43"/>
      <c r="CN996" s="43"/>
      <c r="CO996" s="43"/>
      <c r="CP996" s="43"/>
      <c r="CQ996" s="43"/>
      <c r="CR996" s="43"/>
      <c r="CS996" s="43"/>
      <c r="CT996" s="43"/>
      <c r="CU996" s="43"/>
      <c r="CV996" s="43"/>
      <c r="CW996" s="43"/>
      <c r="CX996" s="43"/>
      <c r="CY996" s="43"/>
      <c r="CZ996" s="45"/>
      <c r="DA996" s="45"/>
    </row>
    <row r="997" spans="1:105" ht="15.75" customHeight="1">
      <c r="A997" s="54"/>
      <c r="B997" s="50"/>
      <c r="D997" s="43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  <c r="BZ997" s="32"/>
      <c r="CA997" s="32"/>
      <c r="CB997" s="32"/>
      <c r="CC997" s="32"/>
      <c r="CD997" s="32"/>
      <c r="CE997" s="32"/>
      <c r="CF997" s="32"/>
      <c r="CG997" s="43"/>
      <c r="CH997" s="43"/>
      <c r="CI997" s="43"/>
      <c r="CJ997" s="43"/>
      <c r="CK997" s="43"/>
      <c r="CL997" s="43"/>
      <c r="CM997" s="43"/>
      <c r="CN997" s="43"/>
      <c r="CO997" s="43"/>
      <c r="CP997" s="43"/>
      <c r="CQ997" s="43"/>
      <c r="CR997" s="43"/>
      <c r="CS997" s="43"/>
      <c r="CT997" s="43"/>
      <c r="CU997" s="43"/>
      <c r="CV997" s="43"/>
      <c r="CW997" s="43"/>
      <c r="CX997" s="43"/>
      <c r="CY997" s="43"/>
      <c r="CZ997" s="45"/>
      <c r="DA997" s="45"/>
    </row>
    <row r="998" spans="1:105" ht="15.75" customHeight="1">
      <c r="A998" s="54"/>
      <c r="B998" s="50"/>
      <c r="D998" s="43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  <c r="BZ998" s="32"/>
      <c r="CA998" s="32"/>
      <c r="CB998" s="32"/>
      <c r="CC998" s="32"/>
      <c r="CD998" s="32"/>
      <c r="CE998" s="32"/>
      <c r="CF998" s="32"/>
      <c r="CG998" s="43"/>
      <c r="CH998" s="43"/>
      <c r="CI998" s="43"/>
      <c r="CJ998" s="43"/>
      <c r="CK998" s="43"/>
      <c r="CL998" s="43"/>
      <c r="CM998" s="43"/>
      <c r="CN998" s="43"/>
      <c r="CO998" s="43"/>
      <c r="CP998" s="43"/>
      <c r="CQ998" s="43"/>
      <c r="CR998" s="43"/>
      <c r="CS998" s="43"/>
      <c r="CT998" s="43"/>
      <c r="CU998" s="43"/>
      <c r="CV998" s="43"/>
      <c r="CW998" s="43"/>
      <c r="CX998" s="43"/>
      <c r="CY998" s="43"/>
      <c r="CZ998" s="45"/>
      <c r="DA998" s="45"/>
    </row>
    <row r="999" spans="1:105" ht="15.75" customHeight="1">
      <c r="A999" s="54"/>
      <c r="B999" s="50"/>
      <c r="D999" s="43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  <c r="BT999" s="32"/>
      <c r="BU999" s="32"/>
      <c r="BV999" s="32"/>
      <c r="BW999" s="32"/>
      <c r="BX999" s="32"/>
      <c r="BY999" s="32"/>
      <c r="BZ999" s="32"/>
      <c r="CA999" s="32"/>
      <c r="CB999" s="32"/>
      <c r="CC999" s="32"/>
      <c r="CD999" s="32"/>
      <c r="CE999" s="32"/>
      <c r="CF999" s="32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5"/>
      <c r="DA999" s="45"/>
    </row>
  </sheetData>
  <mergeCells count="10">
    <mergeCell ref="A1:B1"/>
    <mergeCell ref="E1:Y1"/>
    <mergeCell ref="AM1:AS1"/>
    <mergeCell ref="AT1:BK1"/>
    <mergeCell ref="BL1:CF1"/>
    <mergeCell ref="CG1:DB1"/>
    <mergeCell ref="E40:Y40"/>
    <mergeCell ref="BL40:CF40"/>
    <mergeCell ref="AM40:AS40"/>
    <mergeCell ref="AT40:BK4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0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M16" sqref="AM16"/>
    </sheetView>
  </sheetViews>
  <sheetFormatPr defaultColWidth="12.625" defaultRowHeight="15" customHeight="1"/>
  <cols>
    <col min="1" max="1" width="16.75" customWidth="1"/>
    <col min="2" max="2" width="4.5" customWidth="1"/>
    <col min="3" max="3" width="2.25" customWidth="1"/>
    <col min="4" max="4" width="5.375" customWidth="1"/>
    <col min="5" max="93" width="4.75" customWidth="1"/>
    <col min="94" max="94" width="5.25" customWidth="1"/>
    <col min="95" max="100" width="4.75" customWidth="1"/>
    <col min="101" max="101" width="5.625" customWidth="1"/>
    <col min="102" max="103" width="4.75" customWidth="1"/>
    <col min="104" max="104" width="5.875" customWidth="1"/>
    <col min="105" max="105" width="5.625" customWidth="1"/>
    <col min="106" max="106" width="5.75" customWidth="1"/>
  </cols>
  <sheetData>
    <row r="1" spans="1:106" ht="51" customHeight="1">
      <c r="A1" s="115" t="s">
        <v>0</v>
      </c>
      <c r="B1" s="116"/>
      <c r="C1" s="1"/>
      <c r="D1" s="2"/>
      <c r="E1" s="117" t="s">
        <v>1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13"/>
      <c r="Z1" s="3"/>
      <c r="AA1" s="3"/>
      <c r="AB1" s="3"/>
      <c r="AC1" s="3" t="s">
        <v>2</v>
      </c>
      <c r="AD1" s="3"/>
      <c r="AE1" s="3"/>
      <c r="AF1" s="3"/>
      <c r="AG1" s="3"/>
      <c r="AH1" s="3"/>
      <c r="AI1" s="3"/>
      <c r="AJ1" s="3"/>
      <c r="AK1" s="3"/>
      <c r="AL1" s="3"/>
      <c r="AM1" s="118"/>
      <c r="AN1" s="106"/>
      <c r="AO1" s="106"/>
      <c r="AP1" s="106"/>
      <c r="AQ1" s="106"/>
      <c r="AR1" s="106"/>
      <c r="AS1" s="119"/>
      <c r="AT1" s="120" t="s">
        <v>3</v>
      </c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13"/>
      <c r="BL1" s="121" t="s">
        <v>4</v>
      </c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10"/>
      <c r="CG1" s="105" t="s">
        <v>5</v>
      </c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7"/>
    </row>
    <row r="2" spans="1:106" ht="15.75" customHeight="1">
      <c r="A2" s="4"/>
      <c r="B2" s="4"/>
      <c r="C2" s="4"/>
      <c r="D2" s="5" t="s">
        <v>6</v>
      </c>
      <c r="E2" s="6">
        <v>1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18</v>
      </c>
      <c r="Q2" s="7">
        <v>19</v>
      </c>
      <c r="R2" s="7">
        <v>20</v>
      </c>
      <c r="S2" s="8">
        <v>21</v>
      </c>
      <c r="T2" s="7">
        <v>22</v>
      </c>
      <c r="U2" s="7">
        <v>25</v>
      </c>
      <c r="V2" s="7">
        <v>26</v>
      </c>
      <c r="W2" s="7">
        <v>27</v>
      </c>
      <c r="X2" s="7">
        <v>28</v>
      </c>
      <c r="Y2" s="7">
        <v>29</v>
      </c>
      <c r="Z2" s="7">
        <v>2</v>
      </c>
      <c r="AA2" s="7">
        <v>3</v>
      </c>
      <c r="AB2" s="7">
        <v>4</v>
      </c>
      <c r="AC2" s="7">
        <v>5</v>
      </c>
      <c r="AD2" s="7">
        <v>6</v>
      </c>
      <c r="AE2" s="7">
        <v>9</v>
      </c>
      <c r="AF2" s="7">
        <v>10</v>
      </c>
      <c r="AG2" s="8">
        <v>11</v>
      </c>
      <c r="AH2" s="8">
        <v>12</v>
      </c>
      <c r="AI2" s="8">
        <v>13</v>
      </c>
      <c r="AJ2" s="8">
        <v>16</v>
      </c>
      <c r="AK2" s="7">
        <v>17</v>
      </c>
      <c r="AL2" s="7">
        <v>18</v>
      </c>
      <c r="AM2" s="7">
        <v>19</v>
      </c>
      <c r="AN2" s="7">
        <v>20</v>
      </c>
      <c r="AO2" s="9">
        <v>23</v>
      </c>
      <c r="AP2" s="8">
        <v>24</v>
      </c>
      <c r="AQ2" s="8">
        <v>25</v>
      </c>
      <c r="AR2" s="7">
        <v>26</v>
      </c>
      <c r="AS2" s="7">
        <v>27</v>
      </c>
      <c r="AT2" s="7">
        <v>7</v>
      </c>
      <c r="AU2" s="7">
        <v>8</v>
      </c>
      <c r="AV2" s="7">
        <v>9</v>
      </c>
      <c r="AW2" s="7">
        <v>10</v>
      </c>
      <c r="AX2" s="7">
        <v>13</v>
      </c>
      <c r="AY2" s="7">
        <v>14</v>
      </c>
      <c r="AZ2" s="7">
        <v>15</v>
      </c>
      <c r="BA2" s="7">
        <v>16</v>
      </c>
      <c r="BB2" s="7">
        <v>17</v>
      </c>
      <c r="BC2" s="7">
        <v>20</v>
      </c>
      <c r="BD2" s="7">
        <v>21</v>
      </c>
      <c r="BE2" s="7">
        <v>22</v>
      </c>
      <c r="BF2" s="7">
        <v>23</v>
      </c>
      <c r="BG2" s="7">
        <v>24</v>
      </c>
      <c r="BH2" s="7">
        <v>27</v>
      </c>
      <c r="BI2" s="7">
        <v>28</v>
      </c>
      <c r="BJ2" s="7">
        <v>29</v>
      </c>
      <c r="BK2" s="7">
        <v>30</v>
      </c>
      <c r="BL2" s="7">
        <v>1</v>
      </c>
      <c r="BM2" s="7">
        <v>4</v>
      </c>
      <c r="BN2" s="7">
        <v>5</v>
      </c>
      <c r="BO2" s="7">
        <v>6</v>
      </c>
      <c r="BP2" s="7">
        <v>7</v>
      </c>
      <c r="BQ2" s="7">
        <v>8</v>
      </c>
      <c r="BR2" s="7">
        <v>11</v>
      </c>
      <c r="BS2" s="7">
        <v>12</v>
      </c>
      <c r="BT2" s="7">
        <v>13</v>
      </c>
      <c r="BU2" s="7">
        <v>14</v>
      </c>
      <c r="BV2" s="7">
        <v>15</v>
      </c>
      <c r="BW2" s="7">
        <v>18</v>
      </c>
      <c r="BX2" s="7">
        <v>19</v>
      </c>
      <c r="BY2" s="7">
        <v>20</v>
      </c>
      <c r="BZ2" s="7">
        <v>21</v>
      </c>
      <c r="CA2" s="7">
        <v>22</v>
      </c>
      <c r="CB2" s="7">
        <v>25</v>
      </c>
      <c r="CC2" s="7">
        <v>26</v>
      </c>
      <c r="CD2" s="7">
        <v>27</v>
      </c>
      <c r="CE2" s="7">
        <v>28</v>
      </c>
      <c r="CF2" s="7">
        <v>29</v>
      </c>
      <c r="CG2" s="10" t="s">
        <v>7</v>
      </c>
      <c r="CH2" s="10" t="s">
        <v>8</v>
      </c>
      <c r="CI2" s="10" t="s">
        <v>9</v>
      </c>
      <c r="CJ2" s="10" t="s">
        <v>10</v>
      </c>
      <c r="CK2" s="10" t="s">
        <v>11</v>
      </c>
      <c r="CL2" s="10" t="s">
        <v>12</v>
      </c>
      <c r="CM2" s="10" t="s">
        <v>13</v>
      </c>
      <c r="CN2" s="10" t="s">
        <v>14</v>
      </c>
      <c r="CO2" s="10" t="s">
        <v>15</v>
      </c>
      <c r="CP2" s="10" t="s">
        <v>16</v>
      </c>
      <c r="CQ2" s="10" t="s">
        <v>17</v>
      </c>
      <c r="CR2" s="10" t="s">
        <v>18</v>
      </c>
      <c r="CS2" s="10" t="s">
        <v>19</v>
      </c>
      <c r="CT2" s="10" t="s">
        <v>20</v>
      </c>
      <c r="CU2" s="10" t="s">
        <v>21</v>
      </c>
      <c r="CV2" s="10" t="s">
        <v>22</v>
      </c>
      <c r="CW2" s="10" t="s">
        <v>23</v>
      </c>
      <c r="CX2" s="10" t="s">
        <v>24</v>
      </c>
      <c r="CY2" s="10" t="s">
        <v>25</v>
      </c>
      <c r="CZ2" s="10" t="s">
        <v>26</v>
      </c>
      <c r="DA2" s="10" t="s">
        <v>27</v>
      </c>
      <c r="DB2" s="10" t="s">
        <v>28</v>
      </c>
    </row>
    <row r="3" spans="1:106" ht="15.75" customHeight="1">
      <c r="A3" s="11" t="s">
        <v>29</v>
      </c>
      <c r="B3" s="12" t="s">
        <v>8</v>
      </c>
      <c r="C3" s="4"/>
      <c r="D3" s="13" t="s">
        <v>89</v>
      </c>
      <c r="E3" s="14"/>
      <c r="F3" s="14"/>
      <c r="G3" s="14"/>
      <c r="H3" s="14"/>
      <c r="I3" s="14" t="s">
        <v>109</v>
      </c>
      <c r="J3" s="14"/>
      <c r="K3" s="14"/>
      <c r="L3" s="14"/>
      <c r="M3" s="14"/>
      <c r="N3" s="14" t="s">
        <v>111</v>
      </c>
      <c r="O3" s="14"/>
      <c r="P3" s="14"/>
      <c r="Q3" s="14"/>
      <c r="R3" s="15"/>
      <c r="S3" s="14"/>
      <c r="T3" s="16"/>
      <c r="U3" s="14"/>
      <c r="V3" s="14"/>
      <c r="W3" s="14"/>
      <c r="X3" s="14" t="s">
        <v>109</v>
      </c>
      <c r="Y3" s="14" t="s">
        <v>98</v>
      </c>
      <c r="Z3" s="14"/>
      <c r="AA3" s="14"/>
      <c r="AB3" s="14"/>
      <c r="AC3" s="14" t="s">
        <v>109</v>
      </c>
      <c r="AD3" s="14"/>
      <c r="AE3" s="14" t="s">
        <v>109</v>
      </c>
      <c r="AF3" s="15" t="s">
        <v>99</v>
      </c>
      <c r="AG3" s="17"/>
      <c r="AH3" s="17"/>
      <c r="AI3" s="17"/>
      <c r="AJ3" s="17"/>
      <c r="AK3" s="14" t="s">
        <v>31</v>
      </c>
      <c r="AL3" s="14"/>
      <c r="AM3" s="14"/>
      <c r="AN3" s="15"/>
      <c r="AO3" s="14"/>
      <c r="AP3" s="14" t="s">
        <v>19</v>
      </c>
      <c r="AQ3" s="17"/>
      <c r="AR3" s="16"/>
      <c r="AS3" s="14"/>
      <c r="AT3" s="14"/>
      <c r="AU3" s="14"/>
      <c r="AV3" s="14"/>
      <c r="AW3" s="14" t="s">
        <v>100</v>
      </c>
      <c r="AX3" s="14"/>
      <c r="AY3" s="14" t="s">
        <v>31</v>
      </c>
      <c r="AZ3" s="14"/>
      <c r="BA3" s="14" t="s">
        <v>109</v>
      </c>
      <c r="BB3" s="14"/>
      <c r="BC3" s="14"/>
      <c r="BD3" s="14"/>
      <c r="BE3" s="14"/>
      <c r="BF3" s="14"/>
      <c r="BG3" s="14" t="s">
        <v>109</v>
      </c>
      <c r="BH3" s="14"/>
      <c r="BI3" s="14"/>
      <c r="BJ3" s="14" t="s">
        <v>22</v>
      </c>
      <c r="BK3" s="14"/>
      <c r="BL3" s="14"/>
      <c r="BM3" s="14" t="s">
        <v>117</v>
      </c>
      <c r="BN3" s="14"/>
      <c r="BO3" s="14" t="s">
        <v>19</v>
      </c>
      <c r="BP3" s="14"/>
      <c r="BQ3" s="14"/>
      <c r="BR3" s="14"/>
      <c r="BS3" s="14" t="s">
        <v>98</v>
      </c>
      <c r="BT3" s="28" t="s">
        <v>8</v>
      </c>
      <c r="BU3" s="14"/>
      <c r="BV3" s="14"/>
      <c r="BW3" s="14"/>
      <c r="BX3" s="14"/>
      <c r="BY3" s="14"/>
      <c r="BZ3" s="14"/>
      <c r="CA3" s="14"/>
      <c r="CB3" s="14" t="s">
        <v>98</v>
      </c>
      <c r="CC3" s="14" t="s">
        <v>31</v>
      </c>
      <c r="CD3" s="14"/>
      <c r="CE3" s="14"/>
      <c r="CF3" s="14"/>
      <c r="CG3" s="10">
        <f t="shared" ref="CG3:CG21" si="0">COUNTIF(E3:CF3,"МАТ")</f>
        <v>3</v>
      </c>
      <c r="CH3" s="10">
        <f t="shared" ref="CH3:CH21" si="1">COUNTIF(F3:CG3,"РУС")</f>
        <v>1</v>
      </c>
      <c r="CI3" s="10">
        <f t="shared" ref="CI3:CI21" si="2">COUNTIF(G3:CH3,"АЛГ")</f>
        <v>0</v>
      </c>
      <c r="CJ3" s="10">
        <f t="shared" ref="CJ3:CJ21" si="3">COUNTIF(H3:CI3,"ГЕМ")</f>
        <v>0</v>
      </c>
      <c r="CK3" s="10">
        <f t="shared" ref="CK3:CK21" si="4">COUNTIF(I3:CJ3,"ОКР")</f>
        <v>0</v>
      </c>
      <c r="CL3" s="10">
        <f t="shared" ref="CL3:CL21" si="5">COUNTIF(J3:CK3,"БИО")</f>
        <v>0</v>
      </c>
      <c r="CM3" s="10">
        <f t="shared" ref="CM3:CM20" si="6">COUNTIF(K3:CL3,"ГЕО")</f>
        <v>5</v>
      </c>
      <c r="CN3" s="10">
        <f t="shared" ref="CN3:CN21" si="7">COUNTIF(L3:CM3,"ИНФ")</f>
        <v>0</v>
      </c>
      <c r="CO3" s="10">
        <f t="shared" ref="CO3:CO21" si="8">COUNTIF(M3:CN3,"ИСТ")</f>
        <v>0</v>
      </c>
      <c r="CP3" s="10">
        <f t="shared" ref="CP3:CP21" si="9">COUNTIF(N3:CO3,"ОБЩ")</f>
        <v>0</v>
      </c>
      <c r="CQ3" s="10">
        <f t="shared" ref="CQ3:CQ21" si="10">COUNTIF(O3:CP3,"ФИЗ")</f>
        <v>3</v>
      </c>
      <c r="CR3" s="10">
        <f t="shared" ref="CR3:CR20" si="11">COUNTIF(P3:CQ3,"ХИМ")</f>
        <v>0</v>
      </c>
      <c r="CS3" s="10">
        <f t="shared" ref="CS3:CS20" si="12">COUNTIF(Q3:CR3,"АНГ")</f>
        <v>2</v>
      </c>
      <c r="CT3" s="10">
        <f t="shared" ref="CT3:CT21" si="13">COUNTIF(R3:CS3,"НЕМ")</f>
        <v>0</v>
      </c>
      <c r="CU3" s="10">
        <f t="shared" ref="CU3:CU21" si="14">COUNTIF(S3:CT3,"ФРА")</f>
        <v>0</v>
      </c>
      <c r="CV3" s="10">
        <f t="shared" ref="CV3:CV21" si="15">COUNTIF(T3:CU3,"ЛИТ")</f>
        <v>1</v>
      </c>
      <c r="CW3" s="10">
        <f t="shared" ref="CW3:CW21" si="16">COUNTIF(U3:CV3,"ОБЖ")</f>
        <v>0</v>
      </c>
      <c r="CX3" s="10">
        <f t="shared" ref="CX3:CX16" si="17">COUNTIF(V3:CW3,"ФЗР")</f>
        <v>0</v>
      </c>
      <c r="CY3" s="10">
        <f t="shared" ref="CY3:CY21" si="18">COUNTIF(W3:CX3,"МУЗ")</f>
        <v>0</v>
      </c>
      <c r="CZ3" s="10">
        <f t="shared" ref="CZ3:CZ21" si="19">COUNTIF(X3:CY3,"ТЕХ")</f>
        <v>0</v>
      </c>
      <c r="DA3" s="10">
        <f t="shared" ref="DA3:DA21" si="20">COUNTIF(Y3:CZ3,"АСТ")</f>
        <v>0</v>
      </c>
      <c r="DB3" s="10">
        <f t="shared" ref="DB3:DB21" si="21">COUNTIF(Z3:DA3,"КУБ")</f>
        <v>0</v>
      </c>
    </row>
    <row r="4" spans="1:106" ht="15.75" customHeight="1">
      <c r="A4" s="11"/>
      <c r="B4" s="12"/>
      <c r="C4" s="4"/>
      <c r="D4" s="13" t="s">
        <v>90</v>
      </c>
      <c r="E4" s="14"/>
      <c r="F4" s="14"/>
      <c r="G4" s="14"/>
      <c r="H4" s="14"/>
      <c r="I4" s="14"/>
      <c r="J4" s="14"/>
      <c r="K4" s="14"/>
      <c r="L4" s="14"/>
      <c r="M4" s="14"/>
      <c r="N4" s="14" t="s">
        <v>31</v>
      </c>
      <c r="O4" s="14"/>
      <c r="P4" s="14"/>
      <c r="Q4" s="14"/>
      <c r="R4" s="15"/>
      <c r="S4" s="14"/>
      <c r="T4" s="16"/>
      <c r="U4" s="14"/>
      <c r="V4" s="14"/>
      <c r="W4" s="14"/>
      <c r="X4" s="14" t="s">
        <v>109</v>
      </c>
      <c r="Y4" s="14"/>
      <c r="Z4" s="14"/>
      <c r="AA4" s="14"/>
      <c r="AB4" s="14"/>
      <c r="AC4" s="14"/>
      <c r="AD4" s="14"/>
      <c r="AE4" s="14" t="s">
        <v>98</v>
      </c>
      <c r="AF4" s="15" t="s">
        <v>103</v>
      </c>
      <c r="AG4" s="17"/>
      <c r="AH4" s="14" t="s">
        <v>109</v>
      </c>
      <c r="AI4" s="17"/>
      <c r="AJ4" s="17" t="s">
        <v>98</v>
      </c>
      <c r="AK4" s="14" t="s">
        <v>31</v>
      </c>
      <c r="AL4" s="14"/>
      <c r="AM4" s="14"/>
      <c r="AN4" s="15"/>
      <c r="AO4" s="14" t="s">
        <v>19</v>
      </c>
      <c r="AP4" s="17"/>
      <c r="AQ4" s="17"/>
      <c r="AR4" s="14" t="s">
        <v>109</v>
      </c>
      <c r="AS4" s="14"/>
      <c r="AT4" s="14"/>
      <c r="AU4" s="14"/>
      <c r="AV4" s="14" t="s">
        <v>109</v>
      </c>
      <c r="AW4" s="14" t="s">
        <v>8</v>
      </c>
      <c r="AX4" s="14"/>
      <c r="AY4" s="14" t="s">
        <v>31</v>
      </c>
      <c r="AZ4" s="14"/>
      <c r="BA4" s="14"/>
      <c r="BB4" s="14"/>
      <c r="BC4" s="14" t="s">
        <v>98</v>
      </c>
      <c r="BD4" s="14"/>
      <c r="BE4" s="14"/>
      <c r="BF4" s="14"/>
      <c r="BG4" s="14"/>
      <c r="BH4" s="14"/>
      <c r="BI4" s="14" t="s">
        <v>102</v>
      </c>
      <c r="BJ4" s="14" t="s">
        <v>22</v>
      </c>
      <c r="BK4" s="14"/>
      <c r="BL4" s="14"/>
      <c r="BM4" s="14" t="s">
        <v>31</v>
      </c>
      <c r="BN4" s="14" t="s">
        <v>98</v>
      </c>
      <c r="BO4" s="14"/>
      <c r="BP4" s="14" t="s">
        <v>113</v>
      </c>
      <c r="BQ4" s="14"/>
      <c r="BR4" s="14"/>
      <c r="BS4" s="14"/>
      <c r="BT4" s="28" t="s">
        <v>8</v>
      </c>
      <c r="BU4" s="14" t="s">
        <v>109</v>
      </c>
      <c r="BV4" s="14"/>
      <c r="BW4" s="14"/>
      <c r="BX4" s="14"/>
      <c r="BY4" s="14"/>
      <c r="BZ4" s="14" t="s">
        <v>109</v>
      </c>
      <c r="CA4" s="14"/>
      <c r="CB4" s="14" t="s">
        <v>98</v>
      </c>
      <c r="CC4" s="14" t="s">
        <v>31</v>
      </c>
      <c r="CD4" s="14"/>
      <c r="CE4" s="14" t="s">
        <v>109</v>
      </c>
      <c r="CF4" s="14"/>
      <c r="CG4" s="10">
        <f t="shared" si="0"/>
        <v>5</v>
      </c>
      <c r="CH4" s="10">
        <f t="shared" si="1"/>
        <v>2</v>
      </c>
      <c r="CI4" s="10">
        <f t="shared" si="2"/>
        <v>0</v>
      </c>
      <c r="CJ4" s="10">
        <f t="shared" si="3"/>
        <v>0</v>
      </c>
      <c r="CK4" s="10">
        <f t="shared" si="4"/>
        <v>0</v>
      </c>
      <c r="CL4" s="10">
        <f t="shared" si="5"/>
        <v>0</v>
      </c>
      <c r="CM4" s="10">
        <f t="shared" si="6"/>
        <v>7</v>
      </c>
      <c r="CN4" s="10">
        <f t="shared" si="7"/>
        <v>0</v>
      </c>
      <c r="CO4" s="10">
        <f t="shared" si="8"/>
        <v>0</v>
      </c>
      <c r="CP4" s="10">
        <f t="shared" si="9"/>
        <v>0</v>
      </c>
      <c r="CQ4" s="10">
        <f t="shared" si="10"/>
        <v>5</v>
      </c>
      <c r="CR4" s="10">
        <f t="shared" si="11"/>
        <v>1</v>
      </c>
      <c r="CS4" s="10">
        <f t="shared" si="12"/>
        <v>1</v>
      </c>
      <c r="CT4" s="10">
        <f t="shared" si="13"/>
        <v>0</v>
      </c>
      <c r="CU4" s="10">
        <f t="shared" si="14"/>
        <v>0</v>
      </c>
      <c r="CV4" s="10">
        <f t="shared" si="15"/>
        <v>1</v>
      </c>
      <c r="CW4" s="10">
        <f t="shared" si="16"/>
        <v>0</v>
      </c>
      <c r="CX4" s="10">
        <f t="shared" si="17"/>
        <v>0</v>
      </c>
      <c r="CY4" s="10">
        <f t="shared" si="18"/>
        <v>0</v>
      </c>
      <c r="CZ4" s="10">
        <f t="shared" si="19"/>
        <v>0</v>
      </c>
      <c r="DA4" s="10">
        <f t="shared" si="20"/>
        <v>0</v>
      </c>
      <c r="DB4" s="10">
        <f t="shared" si="21"/>
        <v>0</v>
      </c>
    </row>
    <row r="5" spans="1:106" ht="15.75" customHeight="1">
      <c r="A5" s="11" t="s">
        <v>32</v>
      </c>
      <c r="B5" s="12" t="s">
        <v>22</v>
      </c>
      <c r="C5" s="4"/>
      <c r="D5" s="13" t="s">
        <v>91</v>
      </c>
      <c r="E5" s="14"/>
      <c r="F5" s="14"/>
      <c r="G5" s="14"/>
      <c r="H5" s="14"/>
      <c r="I5" s="14"/>
      <c r="J5" s="14"/>
      <c r="K5" s="14" t="s">
        <v>31</v>
      </c>
      <c r="L5" s="14"/>
      <c r="M5" s="14"/>
      <c r="N5" s="14"/>
      <c r="O5" s="14"/>
      <c r="P5" s="14"/>
      <c r="Q5" s="14"/>
      <c r="R5" s="14" t="s">
        <v>98</v>
      </c>
      <c r="S5" s="27"/>
      <c r="T5" s="14"/>
      <c r="U5" s="14"/>
      <c r="V5" s="14"/>
      <c r="W5" s="14"/>
      <c r="X5" s="14"/>
      <c r="Y5" s="14"/>
      <c r="Z5" s="14"/>
      <c r="AA5" s="14" t="s">
        <v>8</v>
      </c>
      <c r="AB5" s="14" t="s">
        <v>98</v>
      </c>
      <c r="AC5" s="14"/>
      <c r="AD5" s="14"/>
      <c r="AE5" s="14"/>
      <c r="AF5" s="15"/>
      <c r="AG5" s="17"/>
      <c r="AH5" s="17" t="s">
        <v>112</v>
      </c>
      <c r="AI5" s="14" t="s">
        <v>31</v>
      </c>
      <c r="AJ5" s="17"/>
      <c r="AK5" s="16"/>
      <c r="AL5" s="14"/>
      <c r="AM5" s="14" t="s">
        <v>118</v>
      </c>
      <c r="AN5" s="15"/>
      <c r="AO5" s="17"/>
      <c r="AP5" s="17"/>
      <c r="AQ5" s="17"/>
      <c r="AR5" s="16"/>
      <c r="AS5" s="14"/>
      <c r="AT5" s="14"/>
      <c r="AU5" s="14"/>
      <c r="AV5" s="14"/>
      <c r="AW5" s="14" t="s">
        <v>109</v>
      </c>
      <c r="AX5" s="14"/>
      <c r="AY5" s="14"/>
      <c r="AZ5" s="14"/>
      <c r="BA5" s="14"/>
      <c r="BB5" s="14" t="s">
        <v>109</v>
      </c>
      <c r="BC5" s="14"/>
      <c r="BD5" s="14" t="s">
        <v>8</v>
      </c>
      <c r="BE5" s="14"/>
      <c r="BF5" s="14" t="s">
        <v>98</v>
      </c>
      <c r="BG5" s="14"/>
      <c r="BH5" s="14"/>
      <c r="BI5" s="14"/>
      <c r="BJ5" s="14"/>
      <c r="BK5" s="14"/>
      <c r="BL5" s="14" t="s">
        <v>31</v>
      </c>
      <c r="BM5" s="14"/>
      <c r="BN5" s="14"/>
      <c r="BO5" s="14" t="s">
        <v>31</v>
      </c>
      <c r="BP5" s="14"/>
      <c r="BQ5" s="14" t="s">
        <v>109</v>
      </c>
      <c r="BR5" s="14"/>
      <c r="BS5" s="28" t="s">
        <v>8</v>
      </c>
      <c r="BT5" s="14"/>
      <c r="BU5" s="14"/>
      <c r="BV5" s="14"/>
      <c r="BW5" s="14"/>
      <c r="BX5" s="14" t="s">
        <v>19</v>
      </c>
      <c r="BY5" s="14"/>
      <c r="BZ5" s="14" t="s">
        <v>98</v>
      </c>
      <c r="CA5" s="14" t="s">
        <v>31</v>
      </c>
      <c r="CB5" s="14"/>
      <c r="CC5" s="14"/>
      <c r="CD5" s="14"/>
      <c r="CE5" s="14" t="s">
        <v>109</v>
      </c>
      <c r="CF5" s="14"/>
      <c r="CG5" s="10">
        <f t="shared" si="0"/>
        <v>5</v>
      </c>
      <c r="CH5" s="10">
        <f t="shared" si="1"/>
        <v>3</v>
      </c>
      <c r="CI5" s="10">
        <f t="shared" si="2"/>
        <v>0</v>
      </c>
      <c r="CJ5" s="10">
        <f t="shared" si="3"/>
        <v>0</v>
      </c>
      <c r="CK5" s="10">
        <f t="shared" si="4"/>
        <v>0</v>
      </c>
      <c r="CL5" s="10">
        <f t="shared" si="5"/>
        <v>0</v>
      </c>
      <c r="CM5" s="10">
        <f t="shared" si="6"/>
        <v>4</v>
      </c>
      <c r="CN5" s="10">
        <f t="shared" si="7"/>
        <v>0</v>
      </c>
      <c r="CO5" s="10">
        <f t="shared" si="8"/>
        <v>0</v>
      </c>
      <c r="CP5" s="10">
        <f t="shared" si="9"/>
        <v>0</v>
      </c>
      <c r="CQ5" s="10">
        <f t="shared" si="10"/>
        <v>4</v>
      </c>
      <c r="CR5" s="10">
        <f t="shared" si="11"/>
        <v>0</v>
      </c>
      <c r="CS5" s="10">
        <f t="shared" si="12"/>
        <v>1</v>
      </c>
      <c r="CT5" s="10">
        <f t="shared" si="13"/>
        <v>0</v>
      </c>
      <c r="CU5" s="10">
        <f t="shared" si="14"/>
        <v>0</v>
      </c>
      <c r="CV5" s="10">
        <f t="shared" si="15"/>
        <v>0</v>
      </c>
      <c r="CW5" s="10">
        <f t="shared" si="16"/>
        <v>0</v>
      </c>
      <c r="CX5" s="10">
        <f t="shared" si="17"/>
        <v>0</v>
      </c>
      <c r="CY5" s="10">
        <f t="shared" si="18"/>
        <v>0</v>
      </c>
      <c r="CZ5" s="10">
        <f t="shared" si="19"/>
        <v>0</v>
      </c>
      <c r="DA5" s="10">
        <f t="shared" si="20"/>
        <v>0</v>
      </c>
      <c r="DB5" s="10">
        <f t="shared" si="21"/>
        <v>0</v>
      </c>
    </row>
    <row r="6" spans="1:106" ht="15.75" customHeight="1">
      <c r="A6" s="20"/>
      <c r="B6" s="12"/>
      <c r="C6" s="4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7"/>
      <c r="AH6" s="17"/>
      <c r="AI6" s="17"/>
      <c r="AJ6" s="17"/>
      <c r="AK6" s="16"/>
      <c r="AL6" s="21"/>
      <c r="AM6" s="14"/>
      <c r="AN6" s="15"/>
      <c r="AO6" s="17"/>
      <c r="AP6" s="17"/>
      <c r="AQ6" s="17"/>
      <c r="AR6" s="16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0">
        <f t="shared" si="0"/>
        <v>0</v>
      </c>
      <c r="CH6" s="10">
        <f t="shared" si="1"/>
        <v>0</v>
      </c>
      <c r="CI6" s="10">
        <f t="shared" si="2"/>
        <v>0</v>
      </c>
      <c r="CJ6" s="10">
        <f t="shared" si="3"/>
        <v>0</v>
      </c>
      <c r="CK6" s="10">
        <f t="shared" si="4"/>
        <v>0</v>
      </c>
      <c r="CL6" s="10">
        <f t="shared" si="5"/>
        <v>0</v>
      </c>
      <c r="CM6" s="10">
        <f t="shared" si="6"/>
        <v>0</v>
      </c>
      <c r="CN6" s="10">
        <f t="shared" si="7"/>
        <v>0</v>
      </c>
      <c r="CO6" s="10">
        <f t="shared" si="8"/>
        <v>0</v>
      </c>
      <c r="CP6" s="10">
        <f t="shared" si="9"/>
        <v>0</v>
      </c>
      <c r="CQ6" s="10">
        <f t="shared" si="10"/>
        <v>0</v>
      </c>
      <c r="CR6" s="10">
        <f t="shared" si="11"/>
        <v>0</v>
      </c>
      <c r="CS6" s="10">
        <f t="shared" si="12"/>
        <v>0</v>
      </c>
      <c r="CT6" s="10">
        <f t="shared" si="13"/>
        <v>0</v>
      </c>
      <c r="CU6" s="10">
        <f t="shared" si="14"/>
        <v>0</v>
      </c>
      <c r="CV6" s="10">
        <f t="shared" si="15"/>
        <v>0</v>
      </c>
      <c r="CW6" s="10">
        <f t="shared" si="16"/>
        <v>0</v>
      </c>
      <c r="CX6" s="10">
        <f t="shared" si="17"/>
        <v>0</v>
      </c>
      <c r="CY6" s="10">
        <f t="shared" si="18"/>
        <v>0</v>
      </c>
      <c r="CZ6" s="10">
        <f t="shared" si="19"/>
        <v>0</v>
      </c>
      <c r="DA6" s="10">
        <f t="shared" si="20"/>
        <v>0</v>
      </c>
      <c r="DB6" s="10">
        <f t="shared" si="21"/>
        <v>0</v>
      </c>
    </row>
    <row r="7" spans="1:106" ht="15.75" customHeight="1">
      <c r="A7" s="20" t="s">
        <v>34</v>
      </c>
      <c r="B7" s="12" t="s">
        <v>19</v>
      </c>
      <c r="C7" s="4"/>
      <c r="D7" s="13" t="s">
        <v>92</v>
      </c>
      <c r="E7" s="14"/>
      <c r="F7" s="14"/>
      <c r="G7" s="14"/>
      <c r="H7" s="14"/>
      <c r="I7" s="14"/>
      <c r="J7" s="14"/>
      <c r="K7" s="14" t="s">
        <v>31</v>
      </c>
      <c r="L7" s="14"/>
      <c r="M7" s="14"/>
      <c r="N7" s="14"/>
      <c r="O7" s="14" t="s">
        <v>98</v>
      </c>
      <c r="P7" s="14"/>
      <c r="Q7" s="14"/>
      <c r="R7" s="14"/>
      <c r="S7" s="14"/>
      <c r="T7" s="14"/>
      <c r="U7" s="14"/>
      <c r="V7" s="14"/>
      <c r="W7" s="14"/>
      <c r="X7" s="14"/>
      <c r="Y7" s="14" t="s">
        <v>98</v>
      </c>
      <c r="Z7" s="14"/>
      <c r="AA7" s="14" t="s">
        <v>8</v>
      </c>
      <c r="AB7" s="14"/>
      <c r="AC7" s="14"/>
      <c r="AD7" s="14"/>
      <c r="AE7" s="14"/>
      <c r="AF7" s="15" t="s">
        <v>98</v>
      </c>
      <c r="AG7" s="17"/>
      <c r="AH7" s="17"/>
      <c r="AI7" s="14" t="s">
        <v>31</v>
      </c>
      <c r="AJ7" s="17"/>
      <c r="AK7" s="16" t="s">
        <v>98</v>
      </c>
      <c r="AL7" s="21"/>
      <c r="AM7" s="14" t="s">
        <v>19</v>
      </c>
      <c r="AN7" s="15"/>
      <c r="AO7" s="17"/>
      <c r="AP7" s="17"/>
      <c r="AQ7" s="17"/>
      <c r="AR7" s="16"/>
      <c r="AS7" s="14" t="s">
        <v>102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 t="s">
        <v>100</v>
      </c>
      <c r="BE7" s="14"/>
      <c r="BF7" s="14"/>
      <c r="BG7" s="14"/>
      <c r="BH7" s="14"/>
      <c r="BI7" s="14"/>
      <c r="BJ7" s="14"/>
      <c r="BK7" s="14"/>
      <c r="BL7" s="14" t="s">
        <v>31</v>
      </c>
      <c r="BM7" s="14"/>
      <c r="BN7" s="14"/>
      <c r="BO7" s="14" t="s">
        <v>31</v>
      </c>
      <c r="BP7" s="14"/>
      <c r="BQ7" s="14" t="s">
        <v>109</v>
      </c>
      <c r="BR7" s="14"/>
      <c r="BS7" s="28" t="s">
        <v>104</v>
      </c>
      <c r="BT7" s="14"/>
      <c r="BU7" s="14"/>
      <c r="BV7" s="14"/>
      <c r="BW7" s="14"/>
      <c r="BX7" s="14" t="s">
        <v>106</v>
      </c>
      <c r="BY7" s="14"/>
      <c r="BZ7" s="14" t="s">
        <v>109</v>
      </c>
      <c r="CA7" s="14" t="s">
        <v>31</v>
      </c>
      <c r="CB7" s="14"/>
      <c r="CC7" s="14"/>
      <c r="CD7" s="14"/>
      <c r="CE7" s="14"/>
      <c r="CF7" s="14"/>
      <c r="CG7" s="10">
        <f t="shared" si="0"/>
        <v>5</v>
      </c>
      <c r="CH7" s="10">
        <f t="shared" si="1"/>
        <v>1</v>
      </c>
      <c r="CI7" s="10">
        <f t="shared" si="2"/>
        <v>0</v>
      </c>
      <c r="CJ7" s="10">
        <f t="shared" si="3"/>
        <v>0</v>
      </c>
      <c r="CK7" s="10">
        <f t="shared" si="4"/>
        <v>0</v>
      </c>
      <c r="CL7" s="10">
        <f t="shared" si="5"/>
        <v>0</v>
      </c>
      <c r="CM7" s="10">
        <f t="shared" si="6"/>
        <v>2</v>
      </c>
      <c r="CN7" s="10">
        <f t="shared" si="7"/>
        <v>0</v>
      </c>
      <c r="CO7" s="10">
        <f t="shared" si="8"/>
        <v>0</v>
      </c>
      <c r="CP7" s="10">
        <f t="shared" si="9"/>
        <v>0</v>
      </c>
      <c r="CQ7" s="10">
        <f t="shared" si="10"/>
        <v>4</v>
      </c>
      <c r="CR7" s="10">
        <f t="shared" si="11"/>
        <v>1</v>
      </c>
      <c r="CS7" s="10">
        <f t="shared" si="12"/>
        <v>1</v>
      </c>
      <c r="CT7" s="10">
        <f t="shared" si="13"/>
        <v>0</v>
      </c>
      <c r="CU7" s="10">
        <f t="shared" si="14"/>
        <v>0</v>
      </c>
      <c r="CV7" s="10">
        <f t="shared" si="15"/>
        <v>0</v>
      </c>
      <c r="CW7" s="10">
        <f t="shared" si="16"/>
        <v>0</v>
      </c>
      <c r="CX7" s="10">
        <f t="shared" si="17"/>
        <v>0</v>
      </c>
      <c r="CY7" s="10">
        <f t="shared" si="18"/>
        <v>0</v>
      </c>
      <c r="CZ7" s="10">
        <f t="shared" si="19"/>
        <v>0</v>
      </c>
      <c r="DA7" s="10">
        <f t="shared" si="20"/>
        <v>0</v>
      </c>
      <c r="DB7" s="10">
        <f t="shared" si="21"/>
        <v>0</v>
      </c>
    </row>
    <row r="8" spans="1:106" ht="15.75" customHeight="1">
      <c r="A8" s="11" t="s">
        <v>36</v>
      </c>
      <c r="B8" s="12" t="s">
        <v>7</v>
      </c>
      <c r="C8" s="4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5"/>
      <c r="AG8" s="17"/>
      <c r="AH8" s="17"/>
      <c r="AI8" s="17"/>
      <c r="AJ8" s="17"/>
      <c r="AK8" s="22"/>
      <c r="AL8" s="17"/>
      <c r="AM8" s="14"/>
      <c r="AN8" s="15"/>
      <c r="AO8" s="17"/>
      <c r="AP8" s="17"/>
      <c r="AQ8" s="17"/>
      <c r="AR8" s="16"/>
      <c r="AS8" s="16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0">
        <f t="shared" si="0"/>
        <v>0</v>
      </c>
      <c r="CH8" s="10">
        <f t="shared" si="1"/>
        <v>0</v>
      </c>
      <c r="CI8" s="10">
        <f t="shared" si="2"/>
        <v>0</v>
      </c>
      <c r="CJ8" s="10">
        <f t="shared" si="3"/>
        <v>0</v>
      </c>
      <c r="CK8" s="10">
        <f t="shared" si="4"/>
        <v>0</v>
      </c>
      <c r="CL8" s="10">
        <f t="shared" si="5"/>
        <v>0</v>
      </c>
      <c r="CM8" s="10">
        <f t="shared" si="6"/>
        <v>0</v>
      </c>
      <c r="CN8" s="10">
        <f t="shared" si="7"/>
        <v>0</v>
      </c>
      <c r="CO8" s="10">
        <f t="shared" si="8"/>
        <v>0</v>
      </c>
      <c r="CP8" s="10">
        <f t="shared" si="9"/>
        <v>0</v>
      </c>
      <c r="CQ8" s="10">
        <f t="shared" si="10"/>
        <v>0</v>
      </c>
      <c r="CR8" s="10">
        <f t="shared" si="11"/>
        <v>0</v>
      </c>
      <c r="CS8" s="10">
        <v>0</v>
      </c>
      <c r="CT8" s="10">
        <f t="shared" si="13"/>
        <v>0</v>
      </c>
      <c r="CU8" s="10">
        <f t="shared" si="14"/>
        <v>0</v>
      </c>
      <c r="CV8" s="10">
        <f t="shared" si="15"/>
        <v>0</v>
      </c>
      <c r="CW8" s="10">
        <f t="shared" si="16"/>
        <v>0</v>
      </c>
      <c r="CX8" s="10">
        <f t="shared" si="17"/>
        <v>0</v>
      </c>
      <c r="CY8" s="10">
        <f t="shared" si="18"/>
        <v>0</v>
      </c>
      <c r="CZ8" s="10">
        <f t="shared" si="19"/>
        <v>0</v>
      </c>
      <c r="DA8" s="10">
        <f t="shared" si="20"/>
        <v>0</v>
      </c>
      <c r="DB8" s="10">
        <f t="shared" si="21"/>
        <v>0</v>
      </c>
    </row>
    <row r="9" spans="1:106" ht="15.75" customHeight="1">
      <c r="A9" s="11" t="s">
        <v>42</v>
      </c>
      <c r="B9" s="12" t="s">
        <v>14</v>
      </c>
      <c r="C9" s="4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7"/>
      <c r="AH9" s="17"/>
      <c r="AI9" s="17"/>
      <c r="AJ9" s="17"/>
      <c r="AK9" s="22"/>
      <c r="AL9" s="17"/>
      <c r="AM9" s="14"/>
      <c r="AN9" s="15"/>
      <c r="AO9" s="17"/>
      <c r="AP9" s="17"/>
      <c r="AQ9" s="17"/>
      <c r="AR9" s="16"/>
      <c r="AS9" s="16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0">
        <f t="shared" si="0"/>
        <v>0</v>
      </c>
      <c r="CH9" s="10">
        <f t="shared" si="1"/>
        <v>0</v>
      </c>
      <c r="CI9" s="10">
        <f t="shared" si="2"/>
        <v>0</v>
      </c>
      <c r="CJ9" s="10">
        <f t="shared" si="3"/>
        <v>0</v>
      </c>
      <c r="CK9" s="10">
        <f t="shared" si="4"/>
        <v>0</v>
      </c>
      <c r="CL9" s="10">
        <f t="shared" si="5"/>
        <v>0</v>
      </c>
      <c r="CM9" s="10">
        <f t="shared" si="6"/>
        <v>0</v>
      </c>
      <c r="CN9" s="10">
        <f t="shared" si="7"/>
        <v>0</v>
      </c>
      <c r="CO9" s="10">
        <f t="shared" si="8"/>
        <v>0</v>
      </c>
      <c r="CP9" s="10">
        <f t="shared" si="9"/>
        <v>0</v>
      </c>
      <c r="CQ9" s="10">
        <f t="shared" si="10"/>
        <v>0</v>
      </c>
      <c r="CR9" s="10">
        <f t="shared" si="11"/>
        <v>0</v>
      </c>
      <c r="CS9" s="10">
        <f t="shared" si="12"/>
        <v>0</v>
      </c>
      <c r="CT9" s="10">
        <f t="shared" si="13"/>
        <v>0</v>
      </c>
      <c r="CU9" s="10">
        <f t="shared" si="14"/>
        <v>0</v>
      </c>
      <c r="CV9" s="10">
        <f t="shared" si="15"/>
        <v>0</v>
      </c>
      <c r="CW9" s="10">
        <f t="shared" si="16"/>
        <v>0</v>
      </c>
      <c r="CX9" s="10">
        <f t="shared" si="17"/>
        <v>0</v>
      </c>
      <c r="CY9" s="10">
        <f t="shared" si="18"/>
        <v>0</v>
      </c>
      <c r="CZ9" s="10">
        <f t="shared" si="19"/>
        <v>0</v>
      </c>
      <c r="DA9" s="10">
        <f t="shared" si="20"/>
        <v>0</v>
      </c>
      <c r="DB9" s="10">
        <f t="shared" si="21"/>
        <v>0</v>
      </c>
    </row>
    <row r="10" spans="1:106" ht="15.75" customHeight="1">
      <c r="A10" s="11" t="s">
        <v>44</v>
      </c>
      <c r="B10" s="12" t="s">
        <v>15</v>
      </c>
      <c r="C10" s="4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  <c r="AG10" s="17"/>
      <c r="AH10" s="17"/>
      <c r="AI10" s="17"/>
      <c r="AJ10" s="17"/>
      <c r="AK10" s="16"/>
      <c r="AL10" s="27"/>
      <c r="AM10" s="14"/>
      <c r="AN10" s="15"/>
      <c r="AO10" s="17"/>
      <c r="AP10" s="17"/>
      <c r="AQ10" s="17"/>
      <c r="AR10" s="16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0">
        <f t="shared" si="0"/>
        <v>0</v>
      </c>
      <c r="CH10" s="10">
        <f t="shared" si="1"/>
        <v>0</v>
      </c>
      <c r="CI10" s="10">
        <f t="shared" si="2"/>
        <v>0</v>
      </c>
      <c r="CJ10" s="10">
        <f t="shared" si="3"/>
        <v>0</v>
      </c>
      <c r="CK10" s="10">
        <f t="shared" si="4"/>
        <v>0</v>
      </c>
      <c r="CL10" s="10">
        <f t="shared" si="5"/>
        <v>0</v>
      </c>
      <c r="CM10" s="10">
        <f t="shared" si="6"/>
        <v>0</v>
      </c>
      <c r="CN10" s="10">
        <f t="shared" si="7"/>
        <v>0</v>
      </c>
      <c r="CO10" s="10">
        <f t="shared" si="8"/>
        <v>0</v>
      </c>
      <c r="CP10" s="10">
        <f t="shared" si="9"/>
        <v>0</v>
      </c>
      <c r="CQ10" s="10">
        <f t="shared" si="10"/>
        <v>0</v>
      </c>
      <c r="CR10" s="10">
        <f t="shared" si="11"/>
        <v>0</v>
      </c>
      <c r="CS10" s="10">
        <f t="shared" si="12"/>
        <v>0</v>
      </c>
      <c r="CT10" s="10">
        <f t="shared" si="13"/>
        <v>0</v>
      </c>
      <c r="CU10" s="10">
        <f t="shared" si="14"/>
        <v>0</v>
      </c>
      <c r="CV10" s="10">
        <f t="shared" si="15"/>
        <v>0</v>
      </c>
      <c r="CW10" s="10">
        <f t="shared" si="16"/>
        <v>0</v>
      </c>
      <c r="CX10" s="10">
        <f t="shared" si="17"/>
        <v>0</v>
      </c>
      <c r="CY10" s="10">
        <f t="shared" si="18"/>
        <v>0</v>
      </c>
      <c r="CZ10" s="10">
        <f t="shared" si="19"/>
        <v>0</v>
      </c>
      <c r="DA10" s="10">
        <f t="shared" si="20"/>
        <v>0</v>
      </c>
      <c r="DB10" s="10">
        <f t="shared" si="21"/>
        <v>0</v>
      </c>
    </row>
    <row r="11" spans="1:106" ht="15.75" customHeight="1">
      <c r="A11" s="11" t="s">
        <v>50</v>
      </c>
      <c r="B11" s="12" t="s">
        <v>16</v>
      </c>
      <c r="C11" s="4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27"/>
      <c r="AH11" s="35"/>
      <c r="AI11" s="17"/>
      <c r="AJ11" s="17"/>
      <c r="AK11" s="16"/>
      <c r="AL11" s="14"/>
      <c r="AM11" s="14"/>
      <c r="AN11" s="15"/>
      <c r="AO11" s="30"/>
      <c r="AP11" s="29"/>
      <c r="AQ11" s="27"/>
      <c r="AR11" s="15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0">
        <f t="shared" si="0"/>
        <v>0</v>
      </c>
      <c r="CH11" s="10">
        <f t="shared" si="1"/>
        <v>0</v>
      </c>
      <c r="CI11" s="10">
        <f t="shared" si="2"/>
        <v>0</v>
      </c>
      <c r="CJ11" s="10">
        <f t="shared" si="3"/>
        <v>0</v>
      </c>
      <c r="CK11" s="10">
        <f t="shared" si="4"/>
        <v>0</v>
      </c>
      <c r="CL11" s="10">
        <f t="shared" si="5"/>
        <v>0</v>
      </c>
      <c r="CM11" s="10">
        <f t="shared" si="6"/>
        <v>0</v>
      </c>
      <c r="CN11" s="10">
        <f t="shared" si="7"/>
        <v>0</v>
      </c>
      <c r="CO11" s="10">
        <f t="shared" si="8"/>
        <v>0</v>
      </c>
      <c r="CP11" s="10">
        <f t="shared" si="9"/>
        <v>0</v>
      </c>
      <c r="CQ11" s="10">
        <f t="shared" si="10"/>
        <v>0</v>
      </c>
      <c r="CR11" s="10">
        <f t="shared" si="11"/>
        <v>0</v>
      </c>
      <c r="CS11" s="10">
        <f t="shared" si="12"/>
        <v>0</v>
      </c>
      <c r="CT11" s="10">
        <f t="shared" si="13"/>
        <v>0</v>
      </c>
      <c r="CU11" s="10">
        <f t="shared" si="14"/>
        <v>0</v>
      </c>
      <c r="CV11" s="10">
        <f t="shared" si="15"/>
        <v>0</v>
      </c>
      <c r="CW11" s="10">
        <f t="shared" si="16"/>
        <v>0</v>
      </c>
      <c r="CX11" s="10">
        <f t="shared" si="17"/>
        <v>0</v>
      </c>
      <c r="CY11" s="10">
        <f t="shared" si="18"/>
        <v>0</v>
      </c>
      <c r="CZ11" s="10">
        <f t="shared" si="19"/>
        <v>0</v>
      </c>
      <c r="DA11" s="10">
        <f t="shared" si="20"/>
        <v>0</v>
      </c>
      <c r="DB11" s="10">
        <f t="shared" si="21"/>
        <v>0</v>
      </c>
    </row>
    <row r="12" spans="1:106" ht="15.75" customHeight="1">
      <c r="A12" s="11" t="s">
        <v>52</v>
      </c>
      <c r="B12" s="12" t="s">
        <v>13</v>
      </c>
      <c r="C12" s="4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7"/>
      <c r="AJ12" s="17"/>
      <c r="AK12" s="16"/>
      <c r="AL12" s="14"/>
      <c r="AM12" s="14"/>
      <c r="AN12" s="15"/>
      <c r="AO12" s="17"/>
      <c r="AP12" s="16"/>
      <c r="AQ12" s="14"/>
      <c r="AR12" s="15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0">
        <f t="shared" si="0"/>
        <v>0</v>
      </c>
      <c r="CH12" s="10">
        <f t="shared" si="1"/>
        <v>0</v>
      </c>
      <c r="CI12" s="10">
        <f t="shared" si="2"/>
        <v>0</v>
      </c>
      <c r="CJ12" s="10">
        <f t="shared" si="3"/>
        <v>0</v>
      </c>
      <c r="CK12" s="10">
        <f t="shared" si="4"/>
        <v>0</v>
      </c>
      <c r="CL12" s="10">
        <f t="shared" si="5"/>
        <v>0</v>
      </c>
      <c r="CM12" s="10">
        <f t="shared" si="6"/>
        <v>0</v>
      </c>
      <c r="CN12" s="10">
        <f t="shared" si="7"/>
        <v>0</v>
      </c>
      <c r="CO12" s="10">
        <f t="shared" si="8"/>
        <v>0</v>
      </c>
      <c r="CP12" s="10">
        <f t="shared" si="9"/>
        <v>0</v>
      </c>
      <c r="CQ12" s="10">
        <f t="shared" si="10"/>
        <v>0</v>
      </c>
      <c r="CR12" s="10">
        <f t="shared" si="11"/>
        <v>0</v>
      </c>
      <c r="CS12" s="10">
        <f t="shared" si="12"/>
        <v>0</v>
      </c>
      <c r="CT12" s="10">
        <f t="shared" si="13"/>
        <v>0</v>
      </c>
      <c r="CU12" s="10">
        <f t="shared" si="14"/>
        <v>0</v>
      </c>
      <c r="CV12" s="10">
        <f t="shared" si="15"/>
        <v>0</v>
      </c>
      <c r="CW12" s="10">
        <f t="shared" si="16"/>
        <v>0</v>
      </c>
      <c r="CX12" s="10">
        <f t="shared" si="17"/>
        <v>0</v>
      </c>
      <c r="CY12" s="10">
        <f t="shared" si="18"/>
        <v>0</v>
      </c>
      <c r="CZ12" s="10">
        <f t="shared" si="19"/>
        <v>0</v>
      </c>
      <c r="DA12" s="10">
        <f t="shared" si="20"/>
        <v>0</v>
      </c>
      <c r="DB12" s="10">
        <f t="shared" si="21"/>
        <v>0</v>
      </c>
    </row>
    <row r="13" spans="1:106" ht="15.75" customHeight="1">
      <c r="A13" s="11" t="s">
        <v>54</v>
      </c>
      <c r="B13" s="12" t="s">
        <v>12</v>
      </c>
      <c r="C13" s="4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7"/>
      <c r="AJ13" s="17"/>
      <c r="AK13" s="16"/>
      <c r="AL13" s="14"/>
      <c r="AM13" s="14"/>
      <c r="AN13" s="15"/>
      <c r="AO13" s="17"/>
      <c r="AP13" s="16"/>
      <c r="AQ13" s="14"/>
      <c r="AR13" s="15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0">
        <f t="shared" si="0"/>
        <v>0</v>
      </c>
      <c r="CH13" s="10">
        <f t="shared" si="1"/>
        <v>0</v>
      </c>
      <c r="CI13" s="10">
        <f t="shared" si="2"/>
        <v>0</v>
      </c>
      <c r="CJ13" s="10">
        <f t="shared" si="3"/>
        <v>0</v>
      </c>
      <c r="CK13" s="10">
        <f t="shared" si="4"/>
        <v>0</v>
      </c>
      <c r="CL13" s="10">
        <f t="shared" si="5"/>
        <v>0</v>
      </c>
      <c r="CM13" s="10">
        <f t="shared" si="6"/>
        <v>0</v>
      </c>
      <c r="CN13" s="10">
        <f t="shared" si="7"/>
        <v>0</v>
      </c>
      <c r="CO13" s="10">
        <f t="shared" si="8"/>
        <v>0</v>
      </c>
      <c r="CP13" s="10">
        <f t="shared" si="9"/>
        <v>0</v>
      </c>
      <c r="CQ13" s="10">
        <f t="shared" si="10"/>
        <v>0</v>
      </c>
      <c r="CR13" s="10">
        <f t="shared" si="11"/>
        <v>0</v>
      </c>
      <c r="CS13" s="10">
        <f t="shared" si="12"/>
        <v>0</v>
      </c>
      <c r="CT13" s="10">
        <f t="shared" si="13"/>
        <v>0</v>
      </c>
      <c r="CU13" s="10">
        <f t="shared" si="14"/>
        <v>0</v>
      </c>
      <c r="CV13" s="10">
        <f t="shared" si="15"/>
        <v>0</v>
      </c>
      <c r="CW13" s="10">
        <f t="shared" si="16"/>
        <v>0</v>
      </c>
      <c r="CX13" s="10">
        <f t="shared" si="17"/>
        <v>0</v>
      </c>
      <c r="CY13" s="10">
        <f t="shared" si="18"/>
        <v>0</v>
      </c>
      <c r="CZ13" s="10">
        <f t="shared" si="19"/>
        <v>0</v>
      </c>
      <c r="DA13" s="10">
        <f t="shared" si="20"/>
        <v>0</v>
      </c>
      <c r="DB13" s="10">
        <f t="shared" si="21"/>
        <v>0</v>
      </c>
    </row>
    <row r="14" spans="1:106" ht="15.75" customHeight="1">
      <c r="A14" s="11" t="s">
        <v>60</v>
      </c>
      <c r="B14" s="12" t="s">
        <v>17</v>
      </c>
      <c r="C14" s="4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7"/>
      <c r="AI14" s="29"/>
      <c r="AJ14" s="27"/>
      <c r="AK14" s="14"/>
      <c r="AL14" s="14"/>
      <c r="AM14" s="14"/>
      <c r="AN14" s="15"/>
      <c r="AO14" s="17"/>
      <c r="AP14" s="16"/>
      <c r="AQ14" s="14"/>
      <c r="AR14" s="15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0">
        <f t="shared" si="0"/>
        <v>0</v>
      </c>
      <c r="CH14" s="10">
        <f t="shared" si="1"/>
        <v>0</v>
      </c>
      <c r="CI14" s="10">
        <f t="shared" si="2"/>
        <v>0</v>
      </c>
      <c r="CJ14" s="10">
        <f t="shared" si="3"/>
        <v>0</v>
      </c>
      <c r="CK14" s="10">
        <f t="shared" si="4"/>
        <v>0</v>
      </c>
      <c r="CL14" s="10">
        <f t="shared" si="5"/>
        <v>0</v>
      </c>
      <c r="CM14" s="10">
        <f t="shared" si="6"/>
        <v>0</v>
      </c>
      <c r="CN14" s="10">
        <f t="shared" si="7"/>
        <v>0</v>
      </c>
      <c r="CO14" s="10">
        <f t="shared" si="8"/>
        <v>0</v>
      </c>
      <c r="CP14" s="10">
        <f t="shared" si="9"/>
        <v>0</v>
      </c>
      <c r="CQ14" s="10">
        <f t="shared" si="10"/>
        <v>0</v>
      </c>
      <c r="CR14" s="10">
        <f t="shared" si="11"/>
        <v>0</v>
      </c>
      <c r="CS14" s="10">
        <f t="shared" si="12"/>
        <v>0</v>
      </c>
      <c r="CT14" s="10">
        <f t="shared" si="13"/>
        <v>0</v>
      </c>
      <c r="CU14" s="10">
        <f t="shared" si="14"/>
        <v>0</v>
      </c>
      <c r="CV14" s="10">
        <f t="shared" si="15"/>
        <v>0</v>
      </c>
      <c r="CW14" s="10">
        <f t="shared" si="16"/>
        <v>0</v>
      </c>
      <c r="CX14" s="10">
        <f t="shared" si="17"/>
        <v>0</v>
      </c>
      <c r="CY14" s="10">
        <f t="shared" si="18"/>
        <v>0</v>
      </c>
      <c r="CZ14" s="10">
        <f t="shared" si="19"/>
        <v>0</v>
      </c>
      <c r="DA14" s="10">
        <f t="shared" si="20"/>
        <v>0</v>
      </c>
      <c r="DB14" s="10">
        <f t="shared" si="21"/>
        <v>0</v>
      </c>
    </row>
    <row r="15" spans="1:106" ht="15.75" customHeight="1">
      <c r="A15" s="11" t="s">
        <v>62</v>
      </c>
      <c r="B15" s="12" t="s">
        <v>18</v>
      </c>
      <c r="C15" s="4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7"/>
      <c r="AI15" s="16"/>
      <c r="AJ15" s="14"/>
      <c r="AK15" s="14"/>
      <c r="AL15" s="14"/>
      <c r="AM15" s="14"/>
      <c r="AN15" s="15"/>
      <c r="AO15" s="17"/>
      <c r="AP15" s="16"/>
      <c r="AQ15" s="14"/>
      <c r="AR15" s="15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0">
        <f t="shared" si="0"/>
        <v>0</v>
      </c>
      <c r="CH15" s="10">
        <f t="shared" si="1"/>
        <v>0</v>
      </c>
      <c r="CI15" s="10">
        <f t="shared" si="2"/>
        <v>0</v>
      </c>
      <c r="CJ15" s="10">
        <f t="shared" si="3"/>
        <v>0</v>
      </c>
      <c r="CK15" s="10">
        <f t="shared" si="4"/>
        <v>0</v>
      </c>
      <c r="CL15" s="10">
        <f t="shared" si="5"/>
        <v>0</v>
      </c>
      <c r="CM15" s="10">
        <f t="shared" si="6"/>
        <v>0</v>
      </c>
      <c r="CN15" s="10">
        <f t="shared" si="7"/>
        <v>0</v>
      </c>
      <c r="CO15" s="10">
        <f t="shared" si="8"/>
        <v>0</v>
      </c>
      <c r="CP15" s="10">
        <f t="shared" si="9"/>
        <v>0</v>
      </c>
      <c r="CQ15" s="10">
        <f t="shared" si="10"/>
        <v>0</v>
      </c>
      <c r="CR15" s="10">
        <f t="shared" si="11"/>
        <v>0</v>
      </c>
      <c r="CS15" s="10">
        <f t="shared" si="12"/>
        <v>0</v>
      </c>
      <c r="CT15" s="10">
        <f t="shared" si="13"/>
        <v>0</v>
      </c>
      <c r="CU15" s="10">
        <f t="shared" si="14"/>
        <v>0</v>
      </c>
      <c r="CV15" s="10">
        <f t="shared" si="15"/>
        <v>0</v>
      </c>
      <c r="CW15" s="10">
        <f t="shared" si="16"/>
        <v>0</v>
      </c>
      <c r="CX15" s="10">
        <f t="shared" si="17"/>
        <v>0</v>
      </c>
      <c r="CY15" s="10">
        <f t="shared" si="18"/>
        <v>0</v>
      </c>
      <c r="CZ15" s="10">
        <f t="shared" si="19"/>
        <v>0</v>
      </c>
      <c r="DA15" s="10">
        <f t="shared" si="20"/>
        <v>0</v>
      </c>
      <c r="DB15" s="10">
        <f t="shared" si="21"/>
        <v>0</v>
      </c>
    </row>
    <row r="16" spans="1:106" ht="15.75" customHeight="1">
      <c r="A16" s="11" t="s">
        <v>65</v>
      </c>
      <c r="B16" s="12" t="s">
        <v>27</v>
      </c>
      <c r="C16" s="4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7"/>
      <c r="AI16" s="16"/>
      <c r="AJ16" s="14"/>
      <c r="AK16" s="14"/>
      <c r="AL16" s="14"/>
      <c r="AM16" s="14"/>
      <c r="AN16" s="15"/>
      <c r="AO16" s="17"/>
      <c r="AP16" s="16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0">
        <f t="shared" si="0"/>
        <v>0</v>
      </c>
      <c r="CH16" s="10">
        <f t="shared" si="1"/>
        <v>0</v>
      </c>
      <c r="CI16" s="10">
        <f t="shared" si="2"/>
        <v>0</v>
      </c>
      <c r="CJ16" s="10">
        <f t="shared" si="3"/>
        <v>0</v>
      </c>
      <c r="CK16" s="10">
        <f t="shared" si="4"/>
        <v>0</v>
      </c>
      <c r="CL16" s="10">
        <f t="shared" si="5"/>
        <v>0</v>
      </c>
      <c r="CM16" s="10">
        <f t="shared" si="6"/>
        <v>0</v>
      </c>
      <c r="CN16" s="10">
        <f t="shared" si="7"/>
        <v>0</v>
      </c>
      <c r="CO16" s="10">
        <f t="shared" si="8"/>
        <v>0</v>
      </c>
      <c r="CP16" s="10">
        <f t="shared" si="9"/>
        <v>0</v>
      </c>
      <c r="CQ16" s="10">
        <f t="shared" si="10"/>
        <v>0</v>
      </c>
      <c r="CR16" s="10">
        <f t="shared" si="11"/>
        <v>0</v>
      </c>
      <c r="CS16" s="10">
        <f t="shared" si="12"/>
        <v>0</v>
      </c>
      <c r="CT16" s="10">
        <f t="shared" si="13"/>
        <v>0</v>
      </c>
      <c r="CU16" s="10">
        <f t="shared" si="14"/>
        <v>0</v>
      </c>
      <c r="CV16" s="10">
        <f t="shared" si="15"/>
        <v>0</v>
      </c>
      <c r="CW16" s="10">
        <f t="shared" si="16"/>
        <v>0</v>
      </c>
      <c r="CX16" s="10">
        <f t="shared" si="17"/>
        <v>0</v>
      </c>
      <c r="CY16" s="10">
        <f t="shared" si="18"/>
        <v>0</v>
      </c>
      <c r="CZ16" s="10">
        <f t="shared" si="19"/>
        <v>0</v>
      </c>
      <c r="DA16" s="10">
        <f t="shared" si="20"/>
        <v>0</v>
      </c>
      <c r="DB16" s="10">
        <f t="shared" si="21"/>
        <v>0</v>
      </c>
    </row>
    <row r="17" spans="1:106" ht="15.75" customHeight="1">
      <c r="A17" s="11"/>
      <c r="B17" s="12"/>
      <c r="C17" s="3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34"/>
      <c r="T17" s="14"/>
      <c r="U17" s="15"/>
      <c r="V17" s="38"/>
      <c r="W17" s="14"/>
      <c r="X17" s="28"/>
      <c r="Y17" s="14"/>
      <c r="Z17" s="14"/>
      <c r="AA17" s="28"/>
      <c r="AB17" s="14"/>
      <c r="AC17" s="14"/>
      <c r="AD17" s="33"/>
      <c r="AE17" s="14"/>
      <c r="AF17" s="14"/>
      <c r="AG17" s="14"/>
      <c r="AH17" s="14"/>
      <c r="AI17" s="27"/>
      <c r="AJ17" s="27"/>
      <c r="AK17" s="27"/>
      <c r="AL17" s="27"/>
      <c r="AM17" s="14"/>
      <c r="AN17" s="14"/>
      <c r="AO17" s="15"/>
      <c r="AP17" s="14"/>
      <c r="AQ17" s="14"/>
      <c r="AR17" s="33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5"/>
      <c r="BN17" s="38"/>
      <c r="BO17" s="16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0">
        <f t="shared" si="0"/>
        <v>0</v>
      </c>
      <c r="CH17" s="10">
        <f t="shared" si="1"/>
        <v>0</v>
      </c>
      <c r="CI17" s="10">
        <f t="shared" si="2"/>
        <v>0</v>
      </c>
      <c r="CJ17" s="10">
        <f t="shared" si="3"/>
        <v>0</v>
      </c>
      <c r="CK17" s="10">
        <f t="shared" si="4"/>
        <v>0</v>
      </c>
      <c r="CL17" s="10">
        <f t="shared" si="5"/>
        <v>0</v>
      </c>
      <c r="CM17" s="10">
        <f t="shared" si="6"/>
        <v>0</v>
      </c>
      <c r="CN17" s="10">
        <f t="shared" si="7"/>
        <v>0</v>
      </c>
      <c r="CO17" s="10">
        <f t="shared" si="8"/>
        <v>0</v>
      </c>
      <c r="CP17" s="10">
        <f t="shared" si="9"/>
        <v>0</v>
      </c>
      <c r="CQ17" s="10">
        <f t="shared" si="10"/>
        <v>0</v>
      </c>
      <c r="CR17" s="10">
        <f t="shared" si="11"/>
        <v>0</v>
      </c>
      <c r="CS17" s="10">
        <f t="shared" si="12"/>
        <v>0</v>
      </c>
      <c r="CT17" s="10">
        <f t="shared" si="13"/>
        <v>0</v>
      </c>
      <c r="CU17" s="10">
        <f t="shared" si="14"/>
        <v>0</v>
      </c>
      <c r="CV17" s="10">
        <f t="shared" si="15"/>
        <v>0</v>
      </c>
      <c r="CW17" s="10">
        <f t="shared" si="16"/>
        <v>0</v>
      </c>
      <c r="CX17" s="10">
        <f t="shared" ref="CX17:CX20" si="22">COUNTIF(U17:CW17,"ФЗР")</f>
        <v>0</v>
      </c>
      <c r="CY17" s="10">
        <f t="shared" si="18"/>
        <v>0</v>
      </c>
      <c r="CZ17" s="10">
        <f t="shared" si="19"/>
        <v>0</v>
      </c>
      <c r="DA17" s="10">
        <f t="shared" si="20"/>
        <v>0</v>
      </c>
      <c r="DB17" s="10">
        <f t="shared" si="21"/>
        <v>0</v>
      </c>
    </row>
    <row r="18" spans="1:106" ht="15.75" customHeight="1">
      <c r="A18" s="11"/>
      <c r="B18" s="12"/>
      <c r="C18" s="3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34"/>
      <c r="T18" s="14"/>
      <c r="U18" s="15"/>
      <c r="V18" s="38"/>
      <c r="W18" s="14"/>
      <c r="X18" s="28"/>
      <c r="Y18" s="14"/>
      <c r="Z18" s="14"/>
      <c r="AA18" s="28"/>
      <c r="AB18" s="14"/>
      <c r="AC18" s="15"/>
      <c r="AD18" s="38"/>
      <c r="AE18" s="16"/>
      <c r="AF18" s="14"/>
      <c r="AG18" s="14"/>
      <c r="AH18" s="14"/>
      <c r="AI18" s="14"/>
      <c r="AJ18" s="14"/>
      <c r="AK18" s="14"/>
      <c r="AL18" s="14"/>
      <c r="AM18" s="14"/>
      <c r="AN18" s="14"/>
      <c r="AO18" s="15"/>
      <c r="AP18" s="14"/>
      <c r="AQ18" s="15"/>
      <c r="AR18" s="38"/>
      <c r="AS18" s="16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5"/>
      <c r="BN18" s="38"/>
      <c r="BO18" s="16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0">
        <f t="shared" si="0"/>
        <v>0</v>
      </c>
      <c r="CH18" s="10">
        <f t="shared" si="1"/>
        <v>0</v>
      </c>
      <c r="CI18" s="10">
        <f t="shared" si="2"/>
        <v>0</v>
      </c>
      <c r="CJ18" s="10">
        <f t="shared" si="3"/>
        <v>0</v>
      </c>
      <c r="CK18" s="10">
        <f t="shared" si="4"/>
        <v>0</v>
      </c>
      <c r="CL18" s="10">
        <f t="shared" si="5"/>
        <v>0</v>
      </c>
      <c r="CM18" s="10">
        <f t="shared" si="6"/>
        <v>0</v>
      </c>
      <c r="CN18" s="10">
        <f t="shared" si="7"/>
        <v>0</v>
      </c>
      <c r="CO18" s="10">
        <f t="shared" si="8"/>
        <v>0</v>
      </c>
      <c r="CP18" s="10">
        <f t="shared" si="9"/>
        <v>0</v>
      </c>
      <c r="CQ18" s="10">
        <f t="shared" si="10"/>
        <v>0</v>
      </c>
      <c r="CR18" s="10">
        <f t="shared" si="11"/>
        <v>0</v>
      </c>
      <c r="CS18" s="10">
        <f t="shared" si="12"/>
        <v>0</v>
      </c>
      <c r="CT18" s="10">
        <f t="shared" si="13"/>
        <v>0</v>
      </c>
      <c r="CU18" s="10">
        <f t="shared" si="14"/>
        <v>0</v>
      </c>
      <c r="CV18" s="10">
        <f t="shared" si="15"/>
        <v>0</v>
      </c>
      <c r="CW18" s="10">
        <f t="shared" si="16"/>
        <v>0</v>
      </c>
      <c r="CX18" s="10">
        <f t="shared" si="22"/>
        <v>0</v>
      </c>
      <c r="CY18" s="10">
        <f t="shared" si="18"/>
        <v>0</v>
      </c>
      <c r="CZ18" s="10">
        <f t="shared" si="19"/>
        <v>0</v>
      </c>
      <c r="DA18" s="10">
        <f t="shared" si="20"/>
        <v>0</v>
      </c>
      <c r="DB18" s="10">
        <f t="shared" si="21"/>
        <v>0</v>
      </c>
    </row>
    <row r="19" spans="1:106" ht="15.75" customHeight="1">
      <c r="A19" s="11" t="s">
        <v>23</v>
      </c>
      <c r="B19" s="12" t="s">
        <v>23</v>
      </c>
      <c r="C19" s="3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34"/>
      <c r="T19" s="14"/>
      <c r="U19" s="15"/>
      <c r="V19" s="38"/>
      <c r="W19" s="14"/>
      <c r="X19" s="28"/>
      <c r="Y19" s="14"/>
      <c r="Z19" s="14"/>
      <c r="AA19" s="28"/>
      <c r="AB19" s="14"/>
      <c r="AC19" s="15"/>
      <c r="AD19" s="38"/>
      <c r="AE19" s="16"/>
      <c r="AF19" s="14"/>
      <c r="AG19" s="14"/>
      <c r="AH19" s="14"/>
      <c r="AI19" s="14"/>
      <c r="AJ19" s="14"/>
      <c r="AK19" s="14"/>
      <c r="AL19" s="14"/>
      <c r="AM19" s="14"/>
      <c r="AN19" s="14"/>
      <c r="AO19" s="15"/>
      <c r="AP19" s="14"/>
      <c r="AQ19" s="15"/>
      <c r="AR19" s="38"/>
      <c r="AS19" s="16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38"/>
      <c r="BO19" s="16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0">
        <f t="shared" si="0"/>
        <v>0</v>
      </c>
      <c r="CH19" s="10">
        <f t="shared" si="1"/>
        <v>0</v>
      </c>
      <c r="CI19" s="10">
        <f t="shared" si="2"/>
        <v>0</v>
      </c>
      <c r="CJ19" s="10">
        <f t="shared" si="3"/>
        <v>0</v>
      </c>
      <c r="CK19" s="10">
        <f t="shared" si="4"/>
        <v>0</v>
      </c>
      <c r="CL19" s="10">
        <f t="shared" si="5"/>
        <v>0</v>
      </c>
      <c r="CM19" s="10">
        <f t="shared" si="6"/>
        <v>0</v>
      </c>
      <c r="CN19" s="10">
        <f t="shared" si="7"/>
        <v>0</v>
      </c>
      <c r="CO19" s="10">
        <f t="shared" si="8"/>
        <v>0</v>
      </c>
      <c r="CP19" s="10">
        <f t="shared" si="9"/>
        <v>0</v>
      </c>
      <c r="CQ19" s="10">
        <f t="shared" si="10"/>
        <v>0</v>
      </c>
      <c r="CR19" s="10">
        <f t="shared" si="11"/>
        <v>0</v>
      </c>
      <c r="CS19" s="10">
        <f t="shared" si="12"/>
        <v>0</v>
      </c>
      <c r="CT19" s="10">
        <f t="shared" si="13"/>
        <v>0</v>
      </c>
      <c r="CU19" s="10">
        <f t="shared" si="14"/>
        <v>0</v>
      </c>
      <c r="CV19" s="10">
        <f t="shared" si="15"/>
        <v>0</v>
      </c>
      <c r="CW19" s="10">
        <f t="shared" si="16"/>
        <v>0</v>
      </c>
      <c r="CX19" s="10">
        <f t="shared" si="22"/>
        <v>0</v>
      </c>
      <c r="CY19" s="10">
        <f t="shared" si="18"/>
        <v>0</v>
      </c>
      <c r="CZ19" s="10">
        <f t="shared" si="19"/>
        <v>0</v>
      </c>
      <c r="DA19" s="10">
        <f t="shared" si="20"/>
        <v>0</v>
      </c>
      <c r="DB19" s="10">
        <f t="shared" si="21"/>
        <v>0</v>
      </c>
    </row>
    <row r="20" spans="1:106" ht="15.75" customHeight="1">
      <c r="A20" s="11" t="s">
        <v>81</v>
      </c>
      <c r="B20" s="12" t="s">
        <v>24</v>
      </c>
      <c r="C20" s="33"/>
      <c r="D20" s="33"/>
      <c r="E20" s="14"/>
      <c r="F20" s="14"/>
      <c r="G20" s="14"/>
      <c r="H20" s="14"/>
      <c r="I20" s="14"/>
      <c r="J20" s="14"/>
      <c r="K20" s="21"/>
      <c r="L20" s="21"/>
      <c r="M20" s="14"/>
      <c r="N20" s="14"/>
      <c r="O20" s="14"/>
      <c r="P20" s="14"/>
      <c r="Q20" s="21"/>
      <c r="R20" s="14"/>
      <c r="S20" s="34"/>
      <c r="T20" s="14"/>
      <c r="U20" s="15"/>
      <c r="V20" s="38"/>
      <c r="W20" s="14"/>
      <c r="X20" s="28"/>
      <c r="Y20" s="14"/>
      <c r="Z20" s="14"/>
      <c r="AA20" s="28"/>
      <c r="AB20" s="14"/>
      <c r="AC20" s="14"/>
      <c r="AD20" s="33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5"/>
      <c r="AP20" s="21"/>
      <c r="AQ20" s="21"/>
      <c r="AR20" s="33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38"/>
      <c r="BO20" s="16"/>
      <c r="BP20" s="14"/>
      <c r="BQ20" s="14"/>
      <c r="BR20" s="14"/>
      <c r="BS20" s="14"/>
      <c r="BT20" s="21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0">
        <f t="shared" si="0"/>
        <v>0</v>
      </c>
      <c r="CH20" s="10">
        <f t="shared" si="1"/>
        <v>0</v>
      </c>
      <c r="CI20" s="10">
        <f t="shared" si="2"/>
        <v>0</v>
      </c>
      <c r="CJ20" s="10">
        <f t="shared" si="3"/>
        <v>0</v>
      </c>
      <c r="CK20" s="10">
        <f t="shared" si="4"/>
        <v>0</v>
      </c>
      <c r="CL20" s="10">
        <f t="shared" si="5"/>
        <v>0</v>
      </c>
      <c r="CM20" s="10">
        <f t="shared" si="6"/>
        <v>0</v>
      </c>
      <c r="CN20" s="10">
        <f t="shared" si="7"/>
        <v>0</v>
      </c>
      <c r="CO20" s="10">
        <f t="shared" si="8"/>
        <v>0</v>
      </c>
      <c r="CP20" s="10">
        <f t="shared" si="9"/>
        <v>0</v>
      </c>
      <c r="CQ20" s="10">
        <f t="shared" si="10"/>
        <v>0</v>
      </c>
      <c r="CR20" s="10">
        <f t="shared" si="11"/>
        <v>0</v>
      </c>
      <c r="CS20" s="10">
        <f t="shared" si="12"/>
        <v>0</v>
      </c>
      <c r="CT20" s="10">
        <f t="shared" si="13"/>
        <v>0</v>
      </c>
      <c r="CU20" s="10">
        <f t="shared" si="14"/>
        <v>0</v>
      </c>
      <c r="CV20" s="10">
        <f t="shared" si="15"/>
        <v>0</v>
      </c>
      <c r="CW20" s="10">
        <f t="shared" si="16"/>
        <v>0</v>
      </c>
      <c r="CX20" s="10">
        <f t="shared" si="22"/>
        <v>0</v>
      </c>
      <c r="CY20" s="10">
        <f t="shared" si="18"/>
        <v>0</v>
      </c>
      <c r="CZ20" s="10">
        <f t="shared" si="19"/>
        <v>0</v>
      </c>
      <c r="DA20" s="10">
        <f t="shared" si="20"/>
        <v>0</v>
      </c>
      <c r="DB20" s="10">
        <f t="shared" si="21"/>
        <v>0</v>
      </c>
    </row>
    <row r="21" spans="1:106" ht="15.75" customHeight="1">
      <c r="A21" s="11" t="s">
        <v>83</v>
      </c>
      <c r="B21" s="12" t="s">
        <v>28</v>
      </c>
      <c r="C21" s="33"/>
      <c r="D21" s="13"/>
      <c r="E21" s="14"/>
      <c r="F21" s="14"/>
      <c r="G21" s="14"/>
      <c r="H21" s="14"/>
      <c r="I21" s="14"/>
      <c r="J21" s="14"/>
      <c r="K21" s="14"/>
      <c r="L21" s="14"/>
      <c r="M21" s="16"/>
      <c r="N21" s="14"/>
      <c r="O21" s="15"/>
      <c r="P21" s="14"/>
      <c r="Q21" s="14"/>
      <c r="R21" s="40"/>
      <c r="S21" s="14"/>
      <c r="T21" s="14"/>
      <c r="U21" s="14"/>
      <c r="V21" s="14"/>
      <c r="W21" s="14"/>
      <c r="X21" s="15"/>
      <c r="Y21" s="28"/>
      <c r="Z21" s="14"/>
      <c r="AA21" s="14"/>
      <c r="AB21" s="14"/>
      <c r="AC21" s="28"/>
      <c r="AD21" s="14"/>
      <c r="AE21" s="14"/>
      <c r="AF21" s="14"/>
      <c r="AG21" s="28"/>
      <c r="AH21" s="14"/>
      <c r="AI21" s="14"/>
      <c r="AJ21" s="14"/>
      <c r="AK21" s="14"/>
      <c r="AL21" s="14"/>
      <c r="AM21" s="14"/>
      <c r="AN21" s="14"/>
      <c r="AO21" s="15"/>
      <c r="AP21" s="38"/>
      <c r="AQ21" s="38"/>
      <c r="AR21" s="16"/>
      <c r="AS21" s="15"/>
      <c r="AT21" s="14"/>
      <c r="AU21" s="28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5"/>
      <c r="BI21" s="38"/>
      <c r="BJ21" s="16"/>
      <c r="BK21" s="14"/>
      <c r="BL21" s="15"/>
      <c r="BM21" s="38"/>
      <c r="BN21" s="16"/>
      <c r="BO21" s="14"/>
      <c r="BP21" s="14"/>
      <c r="BQ21" s="14"/>
      <c r="BR21" s="14"/>
      <c r="BS21" s="15"/>
      <c r="BT21" s="38"/>
      <c r="BU21" s="16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0">
        <f t="shared" si="0"/>
        <v>0</v>
      </c>
      <c r="CH21" s="10">
        <f t="shared" si="1"/>
        <v>0</v>
      </c>
      <c r="CI21" s="10">
        <f t="shared" si="2"/>
        <v>0</v>
      </c>
      <c r="CJ21" s="10">
        <f t="shared" si="3"/>
        <v>0</v>
      </c>
      <c r="CK21" s="10">
        <f t="shared" si="4"/>
        <v>0</v>
      </c>
      <c r="CL21" s="10">
        <f t="shared" si="5"/>
        <v>0</v>
      </c>
      <c r="CM21" s="10">
        <f>COUNTIF(J21:CL21,"ГЕО")</f>
        <v>0</v>
      </c>
      <c r="CN21" s="10">
        <f t="shared" si="7"/>
        <v>0</v>
      </c>
      <c r="CO21" s="10">
        <f t="shared" si="8"/>
        <v>0</v>
      </c>
      <c r="CP21" s="10">
        <f t="shared" si="9"/>
        <v>0</v>
      </c>
      <c r="CQ21" s="10">
        <f t="shared" si="10"/>
        <v>0</v>
      </c>
      <c r="CR21" s="10">
        <f>COUNTIF(O21:CQ21,"ХИМ")</f>
        <v>0</v>
      </c>
      <c r="CS21" s="10">
        <f>COUNTIF(O21:CR21,"АНГ")</f>
        <v>0</v>
      </c>
      <c r="CT21" s="10">
        <f t="shared" si="13"/>
        <v>0</v>
      </c>
      <c r="CU21" s="10">
        <f t="shared" si="14"/>
        <v>0</v>
      </c>
      <c r="CV21" s="10">
        <f t="shared" si="15"/>
        <v>0</v>
      </c>
      <c r="CW21" s="10">
        <f t="shared" si="16"/>
        <v>0</v>
      </c>
      <c r="CX21" s="10">
        <f>COUNTIF(V21:CW21,"ФЗР")</f>
        <v>0</v>
      </c>
      <c r="CY21" s="10">
        <f t="shared" si="18"/>
        <v>0</v>
      </c>
      <c r="CZ21" s="10">
        <f t="shared" si="19"/>
        <v>0</v>
      </c>
      <c r="DA21" s="10">
        <f t="shared" si="20"/>
        <v>0</v>
      </c>
      <c r="DB21" s="10">
        <f t="shared" si="21"/>
        <v>0</v>
      </c>
    </row>
    <row r="22" spans="1:106" ht="15.75" customHeight="1">
      <c r="A22" s="41"/>
      <c r="B22" s="42"/>
      <c r="D22" s="43"/>
      <c r="E22" s="6">
        <v>1</v>
      </c>
      <c r="F22" s="7">
        <v>4</v>
      </c>
      <c r="G22" s="7">
        <v>5</v>
      </c>
      <c r="H22" s="7">
        <v>6</v>
      </c>
      <c r="I22" s="7">
        <v>7</v>
      </c>
      <c r="J22" s="7">
        <v>8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P22" s="7">
        <v>18</v>
      </c>
      <c r="Q22" s="7">
        <v>19</v>
      </c>
      <c r="R22" s="7">
        <v>20</v>
      </c>
      <c r="S22" s="7">
        <v>21</v>
      </c>
      <c r="T22" s="7">
        <v>22</v>
      </c>
      <c r="U22" s="7">
        <v>25</v>
      </c>
      <c r="V22" s="7">
        <v>26</v>
      </c>
      <c r="W22" s="7">
        <v>27</v>
      </c>
      <c r="X22" s="7">
        <v>28</v>
      </c>
      <c r="Y22" s="7">
        <v>29</v>
      </c>
      <c r="Z22" s="7">
        <v>2</v>
      </c>
      <c r="AA22" s="7">
        <v>3</v>
      </c>
      <c r="AB22" s="7">
        <v>4</v>
      </c>
      <c r="AC22" s="7">
        <v>5</v>
      </c>
      <c r="AD22" s="7">
        <v>6</v>
      </c>
      <c r="AE22" s="7">
        <v>9</v>
      </c>
      <c r="AF22" s="7">
        <v>10</v>
      </c>
      <c r="AG22" s="8">
        <v>11</v>
      </c>
      <c r="AH22" s="8">
        <v>12</v>
      </c>
      <c r="AI22" s="8">
        <v>13</v>
      </c>
      <c r="AJ22" s="8">
        <v>16</v>
      </c>
      <c r="AK22" s="7">
        <v>17</v>
      </c>
      <c r="AL22" s="7">
        <v>18</v>
      </c>
      <c r="AM22" s="7">
        <v>19</v>
      </c>
      <c r="AN22" s="7">
        <v>20</v>
      </c>
      <c r="AO22" s="9">
        <v>23</v>
      </c>
      <c r="AP22" s="8">
        <v>24</v>
      </c>
      <c r="AQ22" s="8">
        <v>25</v>
      </c>
      <c r="AR22" s="7">
        <v>26</v>
      </c>
      <c r="AS22" s="7">
        <v>27</v>
      </c>
      <c r="AT22" s="7">
        <v>7</v>
      </c>
      <c r="AU22" s="7">
        <v>8</v>
      </c>
      <c r="AV22" s="7">
        <v>9</v>
      </c>
      <c r="AW22" s="7">
        <v>10</v>
      </c>
      <c r="AX22" s="7">
        <v>13</v>
      </c>
      <c r="AY22" s="7">
        <v>14</v>
      </c>
      <c r="AZ22" s="7">
        <v>15</v>
      </c>
      <c r="BA22" s="7">
        <v>16</v>
      </c>
      <c r="BB22" s="7">
        <v>17</v>
      </c>
      <c r="BC22" s="7">
        <v>20</v>
      </c>
      <c r="BD22" s="7">
        <v>21</v>
      </c>
      <c r="BE22" s="7">
        <v>22</v>
      </c>
      <c r="BF22" s="7">
        <v>23</v>
      </c>
      <c r="BG22" s="7">
        <v>24</v>
      </c>
      <c r="BH22" s="7">
        <v>27</v>
      </c>
      <c r="BI22" s="7">
        <v>28</v>
      </c>
      <c r="BJ22" s="7">
        <v>29</v>
      </c>
      <c r="BK22" s="7">
        <v>30</v>
      </c>
      <c r="BL22" s="7">
        <v>1</v>
      </c>
      <c r="BM22" s="7">
        <v>4</v>
      </c>
      <c r="BN22" s="7">
        <v>5</v>
      </c>
      <c r="BO22" s="7">
        <v>6</v>
      </c>
      <c r="BP22" s="7">
        <v>7</v>
      </c>
      <c r="BQ22" s="7">
        <v>8</v>
      </c>
      <c r="BR22" s="7">
        <v>11</v>
      </c>
      <c r="BS22" s="7">
        <v>12</v>
      </c>
      <c r="BT22" s="7">
        <v>13</v>
      </c>
      <c r="BU22" s="7">
        <v>14</v>
      </c>
      <c r="BV22" s="7">
        <v>15</v>
      </c>
      <c r="BW22" s="7">
        <v>18</v>
      </c>
      <c r="BX22" s="7">
        <v>19</v>
      </c>
      <c r="BY22" s="7">
        <v>20</v>
      </c>
      <c r="BZ22" s="7">
        <v>21</v>
      </c>
      <c r="CA22" s="7">
        <v>22</v>
      </c>
      <c r="CB22" s="7">
        <v>25</v>
      </c>
      <c r="CC22" s="7">
        <v>26</v>
      </c>
      <c r="CD22" s="7">
        <v>27</v>
      </c>
      <c r="CE22" s="7">
        <v>28</v>
      </c>
      <c r="CF22" s="7">
        <v>29</v>
      </c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4"/>
      <c r="CW22" s="44"/>
      <c r="CX22" s="44"/>
      <c r="CY22" s="44"/>
      <c r="CZ22" s="44"/>
      <c r="DA22" s="45"/>
    </row>
    <row r="23" spans="1:106" ht="26.25" customHeight="1">
      <c r="A23" s="4"/>
      <c r="B23" s="46"/>
      <c r="C23" s="4"/>
      <c r="D23" s="43"/>
      <c r="E23" s="108" t="s">
        <v>1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  <c r="Z23" s="47"/>
      <c r="AA23" s="48"/>
      <c r="AB23" s="48"/>
      <c r="AC23" s="48" t="s">
        <v>2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112"/>
      <c r="AN23" s="109"/>
      <c r="AO23" s="109"/>
      <c r="AP23" s="109"/>
      <c r="AQ23" s="109"/>
      <c r="AR23" s="109"/>
      <c r="AS23" s="113"/>
      <c r="AT23" s="114" t="s">
        <v>3</v>
      </c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3"/>
      <c r="BL23" s="111" t="s">
        <v>4</v>
      </c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10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4"/>
      <c r="CW23" s="44"/>
      <c r="CX23" s="44"/>
      <c r="CY23" s="43"/>
      <c r="CZ23" s="44"/>
      <c r="DA23" s="43"/>
      <c r="DB23" s="4"/>
    </row>
    <row r="24" spans="1:106" ht="55.5" customHeight="1">
      <c r="A24" s="49" t="s">
        <v>86</v>
      </c>
      <c r="B24" s="50"/>
      <c r="D24" s="43"/>
      <c r="E24" s="32"/>
      <c r="F24" s="51"/>
      <c r="G24" s="52" t="s">
        <v>87</v>
      </c>
      <c r="H24" s="52"/>
      <c r="I24" s="52"/>
      <c r="J24" s="5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5"/>
    </row>
    <row r="25" spans="1:106" ht="41.25" customHeight="1">
      <c r="A25" s="53" t="s">
        <v>88</v>
      </c>
      <c r="B25" s="50"/>
      <c r="D25" s="43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5"/>
      <c r="DA25" s="45"/>
    </row>
    <row r="26" spans="1:106" ht="15.75" customHeight="1">
      <c r="A26" s="54"/>
      <c r="B26" s="50"/>
      <c r="D26" s="4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5"/>
      <c r="DA26" s="45"/>
    </row>
    <row r="27" spans="1:106" ht="15.75" customHeight="1">
      <c r="A27" s="54"/>
      <c r="B27" s="50"/>
      <c r="D27" s="4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5"/>
      <c r="DA27" s="45"/>
    </row>
    <row r="28" spans="1:106" ht="15.75" customHeight="1">
      <c r="A28" s="54"/>
      <c r="B28" s="50"/>
      <c r="D28" s="4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5"/>
      <c r="DA28" s="45"/>
    </row>
    <row r="29" spans="1:106" ht="15.75" customHeight="1">
      <c r="A29" s="54"/>
      <c r="B29" s="50"/>
      <c r="D29" s="4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5"/>
      <c r="DA29" s="45"/>
    </row>
    <row r="30" spans="1:106" ht="15.75" customHeight="1">
      <c r="A30" s="54"/>
      <c r="B30" s="50"/>
      <c r="D30" s="43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5"/>
      <c r="DA30" s="45"/>
    </row>
    <row r="31" spans="1:106" ht="15.75" customHeight="1">
      <c r="A31" s="54"/>
      <c r="B31" s="50"/>
      <c r="D31" s="43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5"/>
      <c r="DA31" s="45"/>
    </row>
    <row r="32" spans="1:106" ht="15.75" customHeight="1">
      <c r="A32" s="54"/>
      <c r="B32" s="50"/>
      <c r="D32" s="4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5"/>
      <c r="DA32" s="45"/>
    </row>
    <row r="33" spans="1:105" ht="15.75" customHeight="1">
      <c r="A33" s="54"/>
      <c r="B33" s="50"/>
      <c r="D33" s="43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5"/>
      <c r="DA33" s="45"/>
    </row>
    <row r="34" spans="1:105" ht="15.75" customHeight="1">
      <c r="A34" s="54"/>
      <c r="B34" s="50"/>
      <c r="D34" s="43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5"/>
      <c r="DA34" s="45"/>
    </row>
    <row r="35" spans="1:105" ht="15.75" customHeight="1">
      <c r="A35" s="54"/>
      <c r="B35" s="50"/>
      <c r="D35" s="4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5"/>
      <c r="DA35" s="45"/>
    </row>
    <row r="36" spans="1:105" ht="15.75" customHeight="1">
      <c r="A36" s="54"/>
      <c r="B36" s="50"/>
      <c r="D36" s="4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5"/>
      <c r="DA36" s="45"/>
    </row>
    <row r="37" spans="1:105" ht="15.75" customHeight="1">
      <c r="A37" s="54"/>
      <c r="B37" s="50"/>
      <c r="D37" s="43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5"/>
      <c r="DA37" s="45"/>
    </row>
    <row r="38" spans="1:105" ht="15.75" customHeight="1">
      <c r="A38" s="54"/>
      <c r="B38" s="50"/>
      <c r="D38" s="4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5"/>
      <c r="DA38" s="45"/>
    </row>
    <row r="39" spans="1:105" ht="15.75" customHeight="1">
      <c r="A39" s="54"/>
      <c r="B39" s="50"/>
      <c r="D39" s="43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5"/>
      <c r="DA39" s="45"/>
    </row>
    <row r="40" spans="1:105" ht="15.75" customHeight="1">
      <c r="A40" s="54"/>
      <c r="B40" s="5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5"/>
      <c r="DA40" s="45"/>
    </row>
    <row r="41" spans="1:105" ht="15.75" customHeight="1">
      <c r="A41" s="54"/>
      <c r="B41" s="50"/>
      <c r="D41" s="43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5"/>
      <c r="DA41" s="45"/>
    </row>
    <row r="42" spans="1:105" ht="15.75" customHeight="1">
      <c r="A42" s="54"/>
      <c r="B42" s="50"/>
      <c r="D42" s="43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5"/>
      <c r="DA42" s="45"/>
    </row>
    <row r="43" spans="1:105" ht="15.75" customHeight="1">
      <c r="A43" s="54"/>
      <c r="B43" s="50"/>
      <c r="D43" s="43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5"/>
      <c r="DA43" s="45"/>
    </row>
    <row r="44" spans="1:105" ht="15.75" customHeight="1">
      <c r="A44" s="54"/>
      <c r="B44" s="50"/>
      <c r="D44" s="43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5"/>
      <c r="DA44" s="45"/>
    </row>
    <row r="45" spans="1:105" ht="15.75" customHeight="1">
      <c r="A45" s="54"/>
      <c r="B45" s="50"/>
      <c r="D45" s="43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5"/>
      <c r="DA45" s="45"/>
    </row>
    <row r="46" spans="1:105" ht="15.75" customHeight="1">
      <c r="A46" s="54"/>
      <c r="B46" s="50"/>
      <c r="D46" s="43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5"/>
      <c r="DA46" s="45"/>
    </row>
    <row r="47" spans="1:105" ht="15.75" customHeight="1">
      <c r="A47" s="54"/>
      <c r="B47" s="50"/>
      <c r="D47" s="43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5"/>
      <c r="DA47" s="45"/>
    </row>
    <row r="48" spans="1:105" ht="15.75" customHeight="1">
      <c r="A48" s="54"/>
      <c r="B48" s="50"/>
      <c r="D48" s="43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5"/>
      <c r="DA48" s="45"/>
    </row>
    <row r="49" spans="1:105" ht="15.75" customHeight="1">
      <c r="A49" s="54"/>
      <c r="B49" s="50"/>
      <c r="D49" s="4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5"/>
      <c r="DA49" s="45"/>
    </row>
    <row r="50" spans="1:105" ht="15.75" customHeight="1">
      <c r="A50" s="54"/>
      <c r="B50" s="50"/>
      <c r="D50" s="43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5"/>
      <c r="DA50" s="45"/>
    </row>
    <row r="51" spans="1:105" ht="15.75" customHeight="1">
      <c r="A51" s="54"/>
      <c r="B51" s="50"/>
      <c r="D51" s="43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5"/>
      <c r="DA51" s="45"/>
    </row>
    <row r="52" spans="1:105" ht="15.75" customHeight="1">
      <c r="A52" s="54"/>
      <c r="B52" s="50"/>
      <c r="D52" s="43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5"/>
      <c r="DA52" s="45"/>
    </row>
    <row r="53" spans="1:105" ht="15.75" customHeight="1">
      <c r="A53" s="54"/>
      <c r="B53" s="50"/>
      <c r="D53" s="43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5"/>
      <c r="DA53" s="45"/>
    </row>
    <row r="54" spans="1:105" ht="15.75" customHeight="1">
      <c r="A54" s="54"/>
      <c r="B54" s="50"/>
      <c r="D54" s="43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5"/>
      <c r="DA54" s="45"/>
    </row>
    <row r="55" spans="1:105" ht="15.75" customHeight="1">
      <c r="A55" s="54"/>
      <c r="B55" s="50"/>
      <c r="D55" s="4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5"/>
      <c r="DA55" s="45"/>
    </row>
    <row r="56" spans="1:105" ht="15.75" customHeight="1">
      <c r="A56" s="54"/>
      <c r="B56" s="50"/>
      <c r="D56" s="43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5"/>
      <c r="DA56" s="45"/>
    </row>
    <row r="57" spans="1:105" ht="15.75" customHeight="1">
      <c r="A57" s="54"/>
      <c r="B57" s="50"/>
      <c r="D57" s="43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5"/>
      <c r="DA57" s="45"/>
    </row>
    <row r="58" spans="1:105" ht="15.75" customHeight="1">
      <c r="A58" s="54"/>
      <c r="B58" s="50"/>
      <c r="D58" s="4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5"/>
      <c r="DA58" s="45"/>
    </row>
    <row r="59" spans="1:105" ht="15.75" customHeight="1">
      <c r="A59" s="54"/>
      <c r="B59" s="50"/>
      <c r="D59" s="4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5"/>
      <c r="DA59" s="45"/>
    </row>
    <row r="60" spans="1:105" ht="15.75" customHeight="1">
      <c r="A60" s="54"/>
      <c r="B60" s="50"/>
      <c r="D60" s="43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5"/>
      <c r="DA60" s="45"/>
    </row>
    <row r="61" spans="1:105" ht="15.75" customHeight="1">
      <c r="A61" s="54"/>
      <c r="B61" s="50"/>
      <c r="D61" s="43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5"/>
      <c r="DA61" s="45"/>
    </row>
    <row r="62" spans="1:105" ht="15.75" customHeight="1">
      <c r="A62" s="54"/>
      <c r="B62" s="50"/>
      <c r="D62" s="43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5"/>
      <c r="DA62" s="45"/>
    </row>
    <row r="63" spans="1:105" ht="15.75" customHeight="1">
      <c r="A63" s="54"/>
      <c r="B63" s="50"/>
      <c r="D63" s="43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5"/>
      <c r="DA63" s="45"/>
    </row>
    <row r="64" spans="1:105" ht="15.75" customHeight="1">
      <c r="A64" s="54"/>
      <c r="B64" s="50"/>
      <c r="D64" s="43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5"/>
      <c r="DA64" s="45"/>
    </row>
    <row r="65" spans="1:105" ht="15.75" customHeight="1">
      <c r="A65" s="54"/>
      <c r="B65" s="50"/>
      <c r="D65" s="4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5"/>
      <c r="DA65" s="45"/>
    </row>
    <row r="66" spans="1:105" ht="15.75" customHeight="1">
      <c r="A66" s="54"/>
      <c r="B66" s="50"/>
      <c r="D66" s="4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5"/>
      <c r="DA66" s="45"/>
    </row>
    <row r="67" spans="1:105" ht="15.75" customHeight="1">
      <c r="A67" s="54"/>
      <c r="B67" s="50"/>
      <c r="D67" s="43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5"/>
      <c r="DA67" s="45"/>
    </row>
    <row r="68" spans="1:105" ht="15.75" customHeight="1">
      <c r="A68" s="54"/>
      <c r="B68" s="50"/>
      <c r="D68" s="4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5"/>
      <c r="DA68" s="45"/>
    </row>
    <row r="69" spans="1:105" ht="15.75" customHeight="1">
      <c r="A69" s="54"/>
      <c r="B69" s="50"/>
      <c r="D69" s="43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5"/>
      <c r="DA69" s="45"/>
    </row>
    <row r="70" spans="1:105" ht="15.75" customHeight="1">
      <c r="A70" s="54"/>
      <c r="B70" s="50"/>
      <c r="D70" s="43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5"/>
      <c r="DA70" s="45"/>
    </row>
    <row r="71" spans="1:105" ht="15.75" customHeight="1">
      <c r="A71" s="54"/>
      <c r="B71" s="50"/>
      <c r="D71" s="4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5"/>
      <c r="DA71" s="45"/>
    </row>
    <row r="72" spans="1:105" ht="15.75" customHeight="1">
      <c r="A72" s="54"/>
      <c r="B72" s="50"/>
      <c r="D72" s="4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5"/>
      <c r="DA72" s="45"/>
    </row>
    <row r="73" spans="1:105" ht="15.75" customHeight="1">
      <c r="A73" s="54"/>
      <c r="B73" s="50"/>
      <c r="D73" s="4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5"/>
      <c r="DA73" s="45"/>
    </row>
    <row r="74" spans="1:105" ht="15.75" customHeight="1">
      <c r="A74" s="54"/>
      <c r="B74" s="50"/>
      <c r="D74" s="4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5"/>
      <c r="DA74" s="45"/>
    </row>
    <row r="75" spans="1:105" ht="15.75" customHeight="1">
      <c r="A75" s="54"/>
      <c r="B75" s="50"/>
      <c r="D75" s="43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5"/>
      <c r="DA75" s="45"/>
    </row>
    <row r="76" spans="1:105" ht="15.75" customHeight="1">
      <c r="A76" s="54"/>
      <c r="B76" s="5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5"/>
      <c r="DA76" s="45"/>
    </row>
    <row r="77" spans="1:105" ht="15.75" customHeight="1">
      <c r="A77" s="54"/>
      <c r="B77" s="50"/>
      <c r="D77" s="43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5"/>
      <c r="DA77" s="45"/>
    </row>
    <row r="78" spans="1:105" ht="15.75" customHeight="1">
      <c r="A78" s="54"/>
      <c r="B78" s="50"/>
      <c r="D78" s="43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5"/>
      <c r="DA78" s="45"/>
    </row>
    <row r="79" spans="1:105" ht="15.75" customHeight="1">
      <c r="A79" s="54"/>
      <c r="B79" s="50"/>
      <c r="D79" s="43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5"/>
      <c r="DA79" s="45"/>
    </row>
    <row r="80" spans="1:105" ht="15.75" customHeight="1">
      <c r="A80" s="54"/>
      <c r="B80" s="50"/>
      <c r="D80" s="4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5"/>
      <c r="DA80" s="45"/>
    </row>
    <row r="81" spans="1:105" ht="15.75" customHeight="1">
      <c r="A81" s="54"/>
      <c r="B81" s="50"/>
      <c r="D81" s="4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5"/>
      <c r="DA81" s="45"/>
    </row>
    <row r="82" spans="1:105" ht="15.75" customHeight="1">
      <c r="A82" s="54"/>
      <c r="B82" s="50"/>
      <c r="D82" s="4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5"/>
      <c r="DA82" s="45"/>
    </row>
    <row r="83" spans="1:105" ht="15.75" customHeight="1">
      <c r="A83" s="54"/>
      <c r="B83" s="50"/>
      <c r="D83" s="43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5"/>
      <c r="DA83" s="45"/>
    </row>
    <row r="84" spans="1:105" ht="15.75" customHeight="1">
      <c r="A84" s="54"/>
      <c r="B84" s="50"/>
      <c r="D84" s="43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5"/>
      <c r="DA84" s="45"/>
    </row>
    <row r="85" spans="1:105" ht="15.75" customHeight="1">
      <c r="A85" s="54"/>
      <c r="B85" s="50"/>
      <c r="D85" s="4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5"/>
      <c r="DA85" s="45"/>
    </row>
    <row r="86" spans="1:105" ht="15.75" customHeight="1">
      <c r="A86" s="54"/>
      <c r="B86" s="50"/>
      <c r="D86" s="4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5"/>
      <c r="DA86" s="45"/>
    </row>
    <row r="87" spans="1:105" ht="15.75" customHeight="1">
      <c r="A87" s="54"/>
      <c r="B87" s="50"/>
      <c r="D87" s="4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5"/>
      <c r="DA87" s="45"/>
    </row>
    <row r="88" spans="1:105" ht="15.75" customHeight="1">
      <c r="A88" s="54"/>
      <c r="B88" s="50"/>
      <c r="D88" s="43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5"/>
      <c r="DA88" s="45"/>
    </row>
    <row r="89" spans="1:105" ht="15.75" customHeight="1">
      <c r="A89" s="54"/>
      <c r="B89" s="50"/>
      <c r="D89" s="43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5"/>
      <c r="DA89" s="45"/>
    </row>
    <row r="90" spans="1:105" ht="15.75" customHeight="1">
      <c r="A90" s="54"/>
      <c r="B90" s="50"/>
      <c r="D90" s="43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5"/>
      <c r="DA90" s="45"/>
    </row>
    <row r="91" spans="1:105" ht="15.75" customHeight="1">
      <c r="A91" s="54"/>
      <c r="B91" s="50"/>
      <c r="D91" s="4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5"/>
      <c r="DA91" s="45"/>
    </row>
    <row r="92" spans="1:105" ht="15.75" customHeight="1">
      <c r="A92" s="54"/>
      <c r="B92" s="50"/>
      <c r="D92" s="43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5"/>
      <c r="DA92" s="45"/>
    </row>
    <row r="93" spans="1:105" ht="15.75" customHeight="1">
      <c r="A93" s="54"/>
      <c r="B93" s="50"/>
      <c r="D93" s="4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5"/>
      <c r="DA93" s="45"/>
    </row>
    <row r="94" spans="1:105" ht="15.75" customHeight="1">
      <c r="A94" s="54"/>
      <c r="B94" s="50"/>
      <c r="D94" s="43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5"/>
      <c r="DA94" s="45"/>
    </row>
    <row r="95" spans="1:105" ht="15.75" customHeight="1">
      <c r="A95" s="54"/>
      <c r="B95" s="50"/>
      <c r="D95" s="43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5"/>
      <c r="DA95" s="45"/>
    </row>
    <row r="96" spans="1:105" ht="15.75" customHeight="1">
      <c r="A96" s="54"/>
      <c r="B96" s="50"/>
      <c r="D96" s="43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5"/>
      <c r="DA96" s="45"/>
    </row>
    <row r="97" spans="1:105" ht="15.75" customHeight="1">
      <c r="A97" s="54"/>
      <c r="B97" s="50"/>
      <c r="D97" s="43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5"/>
      <c r="DA97" s="45"/>
    </row>
    <row r="98" spans="1:105" ht="15.75" customHeight="1">
      <c r="A98" s="54"/>
      <c r="B98" s="5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5"/>
      <c r="DA98" s="45"/>
    </row>
    <row r="99" spans="1:105" ht="15.75" customHeight="1">
      <c r="A99" s="54"/>
      <c r="B99" s="50"/>
      <c r="D99" s="43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5"/>
      <c r="DA99" s="45"/>
    </row>
    <row r="100" spans="1:105" ht="15.75" customHeight="1">
      <c r="A100" s="54"/>
      <c r="B100" s="50"/>
      <c r="D100" s="43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5"/>
      <c r="DA100" s="45"/>
    </row>
    <row r="101" spans="1:105" ht="15.75" customHeight="1">
      <c r="A101" s="54"/>
      <c r="B101" s="50"/>
      <c r="D101" s="43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5"/>
      <c r="DA101" s="45"/>
    </row>
    <row r="102" spans="1:105" ht="15.75" customHeight="1">
      <c r="A102" s="54"/>
      <c r="B102" s="50"/>
      <c r="D102" s="43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5"/>
      <c r="DA102" s="45"/>
    </row>
    <row r="103" spans="1:105" ht="15.75" customHeight="1">
      <c r="A103" s="54"/>
      <c r="B103" s="50"/>
      <c r="D103" s="43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5"/>
      <c r="DA103" s="45"/>
    </row>
    <row r="104" spans="1:105" ht="15.75" customHeight="1">
      <c r="A104" s="54"/>
      <c r="B104" s="50"/>
      <c r="D104" s="43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5"/>
      <c r="DA104" s="45"/>
    </row>
    <row r="105" spans="1:105" ht="15.75" customHeight="1">
      <c r="A105" s="54"/>
      <c r="B105" s="50"/>
      <c r="D105" s="43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5"/>
      <c r="DA105" s="45"/>
    </row>
    <row r="106" spans="1:105" ht="15.75" customHeight="1">
      <c r="A106" s="54"/>
      <c r="B106" s="50"/>
      <c r="D106" s="43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5"/>
      <c r="DA106" s="45"/>
    </row>
    <row r="107" spans="1:105" ht="15.75" customHeight="1">
      <c r="A107" s="54"/>
      <c r="B107" s="50"/>
      <c r="D107" s="43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5"/>
      <c r="DA107" s="45"/>
    </row>
    <row r="108" spans="1:105" ht="15.75" customHeight="1">
      <c r="A108" s="54"/>
      <c r="B108" s="50"/>
      <c r="D108" s="43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5"/>
      <c r="DA108" s="45"/>
    </row>
    <row r="109" spans="1:105" ht="15.75" customHeight="1">
      <c r="A109" s="54"/>
      <c r="B109" s="50"/>
      <c r="D109" s="43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5"/>
      <c r="DA109" s="45"/>
    </row>
    <row r="110" spans="1:105" ht="15.75" customHeight="1">
      <c r="A110" s="54"/>
      <c r="B110" s="50"/>
      <c r="D110" s="43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5"/>
      <c r="DA110" s="45"/>
    </row>
    <row r="111" spans="1:105" ht="15.75" customHeight="1">
      <c r="A111" s="54"/>
      <c r="B111" s="50"/>
      <c r="D111" s="43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5"/>
      <c r="DA111" s="45"/>
    </row>
    <row r="112" spans="1:105" ht="15.75" customHeight="1">
      <c r="A112" s="54"/>
      <c r="B112" s="50"/>
      <c r="D112" s="43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5"/>
      <c r="DA112" s="45"/>
    </row>
    <row r="113" spans="1:105" ht="15.75" customHeight="1">
      <c r="A113" s="54"/>
      <c r="B113" s="50"/>
      <c r="D113" s="43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5"/>
      <c r="DA113" s="45"/>
    </row>
    <row r="114" spans="1:105" ht="15.75" customHeight="1">
      <c r="A114" s="54"/>
      <c r="B114" s="50"/>
      <c r="D114" s="43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5"/>
      <c r="DA114" s="45"/>
    </row>
    <row r="115" spans="1:105" ht="15.75" customHeight="1">
      <c r="A115" s="54"/>
      <c r="B115" s="50"/>
      <c r="D115" s="43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5"/>
      <c r="DA115" s="45"/>
    </row>
    <row r="116" spans="1:105" ht="15.75" customHeight="1">
      <c r="A116" s="54"/>
      <c r="B116" s="50"/>
      <c r="D116" s="43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5"/>
      <c r="DA116" s="45"/>
    </row>
    <row r="117" spans="1:105" ht="15.75" customHeight="1">
      <c r="A117" s="54"/>
      <c r="B117" s="50"/>
      <c r="D117" s="43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5"/>
      <c r="DA117" s="45"/>
    </row>
    <row r="118" spans="1:105" ht="15.75" customHeight="1">
      <c r="A118" s="54"/>
      <c r="B118" s="50"/>
      <c r="D118" s="43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5"/>
      <c r="DA118" s="45"/>
    </row>
    <row r="119" spans="1:105" ht="15.75" customHeight="1">
      <c r="A119" s="54"/>
      <c r="B119" s="50"/>
      <c r="D119" s="43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5"/>
      <c r="DA119" s="45"/>
    </row>
    <row r="120" spans="1:105" ht="15.75" customHeight="1">
      <c r="A120" s="54"/>
      <c r="B120" s="50"/>
      <c r="D120" s="43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5"/>
      <c r="DA120" s="45"/>
    </row>
    <row r="121" spans="1:105" ht="15.75" customHeight="1">
      <c r="A121" s="54"/>
      <c r="B121" s="50"/>
      <c r="D121" s="43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5"/>
      <c r="DA121" s="45"/>
    </row>
    <row r="122" spans="1:105" ht="15.75" customHeight="1">
      <c r="A122" s="54"/>
      <c r="B122" s="50"/>
      <c r="D122" s="43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5"/>
      <c r="DA122" s="45"/>
    </row>
    <row r="123" spans="1:105" ht="15.75" customHeight="1">
      <c r="A123" s="54"/>
      <c r="B123" s="50"/>
      <c r="D123" s="43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5"/>
      <c r="DA123" s="45"/>
    </row>
    <row r="124" spans="1:105" ht="15.75" customHeight="1">
      <c r="A124" s="54"/>
      <c r="B124" s="50"/>
      <c r="D124" s="4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5"/>
      <c r="DA124" s="45"/>
    </row>
    <row r="125" spans="1:105" ht="15.75" customHeight="1">
      <c r="A125" s="54"/>
      <c r="B125" s="50"/>
      <c r="D125" s="4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5"/>
      <c r="DA125" s="45"/>
    </row>
    <row r="126" spans="1:105" ht="15.75" customHeight="1">
      <c r="A126" s="54"/>
      <c r="B126" s="50"/>
      <c r="D126" s="4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5"/>
      <c r="DA126" s="45"/>
    </row>
    <row r="127" spans="1:105" ht="15.75" customHeight="1">
      <c r="A127" s="54"/>
      <c r="B127" s="50"/>
      <c r="D127" s="4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5"/>
      <c r="DA127" s="45"/>
    </row>
    <row r="128" spans="1:105" ht="15.75" customHeight="1">
      <c r="A128" s="54"/>
      <c r="B128" s="50"/>
      <c r="D128" s="4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5"/>
      <c r="DA128" s="45"/>
    </row>
    <row r="129" spans="1:105" ht="15.75" customHeight="1">
      <c r="A129" s="54"/>
      <c r="B129" s="50"/>
      <c r="D129" s="4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5"/>
      <c r="DA129" s="45"/>
    </row>
    <row r="130" spans="1:105" ht="15.75" customHeight="1">
      <c r="A130" s="54"/>
      <c r="B130" s="5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5"/>
      <c r="DA130" s="45"/>
    </row>
    <row r="131" spans="1:105" ht="15.75" customHeight="1">
      <c r="A131" s="54"/>
      <c r="B131" s="50"/>
      <c r="D131" s="4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5"/>
      <c r="DA131" s="45"/>
    </row>
    <row r="132" spans="1:105" ht="15.75" customHeight="1">
      <c r="A132" s="54"/>
      <c r="B132" s="50"/>
      <c r="D132" s="4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5"/>
      <c r="DA132" s="45"/>
    </row>
    <row r="133" spans="1:105" ht="15.75" customHeight="1">
      <c r="A133" s="54"/>
      <c r="B133" s="50"/>
      <c r="D133" s="4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5"/>
      <c r="DA133" s="45"/>
    </row>
    <row r="134" spans="1:105" ht="15.75" customHeight="1">
      <c r="A134" s="54"/>
      <c r="B134" s="50"/>
      <c r="D134" s="4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5"/>
      <c r="DA134" s="45"/>
    </row>
    <row r="135" spans="1:105" ht="15.75" customHeight="1">
      <c r="A135" s="54"/>
      <c r="B135" s="50"/>
      <c r="D135" s="4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5"/>
      <c r="DA135" s="45"/>
    </row>
    <row r="136" spans="1:105" ht="15.75" customHeight="1">
      <c r="A136" s="54"/>
      <c r="B136" s="50"/>
      <c r="D136" s="4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5"/>
      <c r="DA136" s="45"/>
    </row>
    <row r="137" spans="1:105" ht="15.75" customHeight="1">
      <c r="A137" s="54"/>
      <c r="B137" s="50"/>
      <c r="D137" s="4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5"/>
      <c r="DA137" s="45"/>
    </row>
    <row r="138" spans="1:105" ht="15.75" customHeight="1">
      <c r="A138" s="54"/>
      <c r="B138" s="50"/>
      <c r="D138" s="4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5"/>
      <c r="DA138" s="45"/>
    </row>
    <row r="139" spans="1:105" ht="15.75" customHeight="1">
      <c r="A139" s="54"/>
      <c r="B139" s="50"/>
      <c r="D139" s="4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5"/>
      <c r="DA139" s="45"/>
    </row>
    <row r="140" spans="1:105" ht="15.75" customHeight="1">
      <c r="A140" s="54"/>
      <c r="B140" s="50"/>
      <c r="D140" s="4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5"/>
      <c r="DA140" s="45"/>
    </row>
    <row r="141" spans="1:105" ht="15.75" customHeight="1">
      <c r="A141" s="54"/>
      <c r="B141" s="50"/>
      <c r="D141" s="4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5"/>
      <c r="DA141" s="45"/>
    </row>
    <row r="142" spans="1:105" ht="15.75" customHeight="1">
      <c r="A142" s="54"/>
      <c r="B142" s="50"/>
      <c r="D142" s="4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5"/>
      <c r="DA142" s="45"/>
    </row>
    <row r="143" spans="1:105" ht="15.75" customHeight="1">
      <c r="A143" s="54"/>
      <c r="B143" s="50"/>
      <c r="D143" s="4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5"/>
      <c r="DA143" s="45"/>
    </row>
    <row r="144" spans="1:105" ht="15.75" customHeight="1">
      <c r="A144" s="54"/>
      <c r="B144" s="50"/>
      <c r="D144" s="4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5"/>
      <c r="DA144" s="45"/>
    </row>
    <row r="145" spans="1:105" ht="15.75" customHeight="1">
      <c r="A145" s="54"/>
      <c r="B145" s="50"/>
      <c r="D145" s="4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5"/>
      <c r="DA145" s="45"/>
    </row>
    <row r="146" spans="1:105" ht="15.75" customHeight="1">
      <c r="A146" s="54"/>
      <c r="B146" s="50"/>
      <c r="D146" s="4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5"/>
      <c r="DA146" s="45"/>
    </row>
    <row r="147" spans="1:105" ht="15.75" customHeight="1">
      <c r="A147" s="54"/>
      <c r="B147" s="50"/>
      <c r="D147" s="4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5"/>
      <c r="DA147" s="45"/>
    </row>
    <row r="148" spans="1:105" ht="15.75" customHeight="1">
      <c r="A148" s="54"/>
      <c r="B148" s="50"/>
      <c r="D148" s="4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5"/>
      <c r="DA148" s="45"/>
    </row>
    <row r="149" spans="1:105" ht="15.75" customHeight="1">
      <c r="A149" s="54"/>
      <c r="B149" s="50"/>
      <c r="D149" s="4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5"/>
      <c r="DA149" s="45"/>
    </row>
    <row r="150" spans="1:105" ht="15.75" customHeight="1">
      <c r="A150" s="54"/>
      <c r="B150" s="50"/>
      <c r="D150" s="4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5"/>
      <c r="DA150" s="45"/>
    </row>
    <row r="151" spans="1:105" ht="15.75" customHeight="1">
      <c r="A151" s="54"/>
      <c r="B151" s="50"/>
      <c r="D151" s="4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5"/>
      <c r="DA151" s="45"/>
    </row>
    <row r="152" spans="1:105" ht="15.75" customHeight="1">
      <c r="A152" s="54"/>
      <c r="B152" s="50"/>
      <c r="D152" s="4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5"/>
      <c r="DA152" s="45"/>
    </row>
    <row r="153" spans="1:105" ht="15.75" customHeight="1">
      <c r="A153" s="54"/>
      <c r="B153" s="50"/>
      <c r="D153" s="4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5"/>
      <c r="DA153" s="45"/>
    </row>
    <row r="154" spans="1:105" ht="15.75" customHeight="1">
      <c r="A154" s="54"/>
      <c r="B154" s="50"/>
      <c r="D154" s="4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5"/>
      <c r="DA154" s="45"/>
    </row>
    <row r="155" spans="1:105" ht="15.75" customHeight="1">
      <c r="A155" s="54"/>
      <c r="B155" s="50"/>
      <c r="D155" s="4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5"/>
      <c r="DA155" s="45"/>
    </row>
    <row r="156" spans="1:105" ht="15.75" customHeight="1">
      <c r="A156" s="54"/>
      <c r="B156" s="50"/>
      <c r="D156" s="4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5"/>
      <c r="DA156" s="45"/>
    </row>
    <row r="157" spans="1:105" ht="15.75" customHeight="1">
      <c r="A157" s="54"/>
      <c r="B157" s="50"/>
      <c r="D157" s="4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5"/>
      <c r="DA157" s="45"/>
    </row>
    <row r="158" spans="1:105" ht="15.75" customHeight="1">
      <c r="A158" s="54"/>
      <c r="B158" s="50"/>
      <c r="D158" s="4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5"/>
      <c r="DA158" s="45"/>
    </row>
    <row r="159" spans="1:105" ht="15.75" customHeight="1">
      <c r="A159" s="54"/>
      <c r="B159" s="50"/>
      <c r="D159" s="4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5"/>
      <c r="DA159" s="45"/>
    </row>
    <row r="160" spans="1:105" ht="15.75" customHeight="1">
      <c r="A160" s="54"/>
      <c r="B160" s="50"/>
      <c r="D160" s="4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5"/>
      <c r="DA160" s="45"/>
    </row>
    <row r="161" spans="1:105" ht="15.75" customHeight="1">
      <c r="A161" s="54"/>
      <c r="B161" s="50"/>
      <c r="D161" s="4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5"/>
      <c r="DA161" s="45"/>
    </row>
    <row r="162" spans="1:105" ht="15.75" customHeight="1">
      <c r="A162" s="54"/>
      <c r="B162" s="50"/>
      <c r="D162" s="4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5"/>
      <c r="DA162" s="45"/>
    </row>
    <row r="163" spans="1:105" ht="15.75" customHeight="1">
      <c r="A163" s="54"/>
      <c r="B163" s="50"/>
      <c r="D163" s="4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5"/>
      <c r="DA163" s="45"/>
    </row>
    <row r="164" spans="1:105" ht="15.75" customHeight="1">
      <c r="A164" s="54"/>
      <c r="B164" s="50"/>
      <c r="D164" s="4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5"/>
      <c r="DA164" s="45"/>
    </row>
    <row r="165" spans="1:105" ht="15.75" customHeight="1">
      <c r="A165" s="54"/>
      <c r="B165" s="5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5"/>
      <c r="DA165" s="45"/>
    </row>
    <row r="166" spans="1:105" ht="15.75" customHeight="1">
      <c r="A166" s="54"/>
      <c r="B166" s="50"/>
      <c r="D166" s="4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5"/>
      <c r="DA166" s="45"/>
    </row>
    <row r="167" spans="1:105" ht="15.75" customHeight="1">
      <c r="A167" s="54"/>
      <c r="B167" s="50"/>
      <c r="D167" s="4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5"/>
      <c r="DA167" s="45"/>
    </row>
    <row r="168" spans="1:105" ht="15.75" customHeight="1">
      <c r="A168" s="54"/>
      <c r="B168" s="50"/>
      <c r="D168" s="4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5"/>
      <c r="DA168" s="45"/>
    </row>
    <row r="169" spans="1:105" ht="15.75" customHeight="1">
      <c r="A169" s="54"/>
      <c r="B169" s="50"/>
      <c r="D169" s="4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5"/>
      <c r="DA169" s="45"/>
    </row>
    <row r="170" spans="1:105" ht="15.75" customHeight="1">
      <c r="A170" s="54"/>
      <c r="B170" s="50"/>
      <c r="D170" s="4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5"/>
      <c r="DA170" s="45"/>
    </row>
    <row r="171" spans="1:105" ht="15.75" customHeight="1">
      <c r="A171" s="54"/>
      <c r="B171" s="50"/>
      <c r="D171" s="4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5"/>
      <c r="DA171" s="45"/>
    </row>
    <row r="172" spans="1:105" ht="15.75" customHeight="1">
      <c r="A172" s="54"/>
      <c r="B172" s="5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5"/>
      <c r="DA172" s="45"/>
    </row>
    <row r="173" spans="1:105" ht="15.75" customHeight="1">
      <c r="A173" s="54"/>
      <c r="B173" s="50"/>
      <c r="D173" s="4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5"/>
      <c r="DA173" s="45"/>
    </row>
    <row r="174" spans="1:105" ht="15.75" customHeight="1">
      <c r="A174" s="54"/>
      <c r="B174" s="50"/>
      <c r="D174" s="4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5"/>
      <c r="DA174" s="45"/>
    </row>
    <row r="175" spans="1:105" ht="15.75" customHeight="1">
      <c r="A175" s="54"/>
      <c r="B175" s="50"/>
      <c r="D175" s="4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5"/>
      <c r="DA175" s="45"/>
    </row>
    <row r="176" spans="1:105" ht="15.75" customHeight="1">
      <c r="A176" s="54"/>
      <c r="B176" s="50"/>
      <c r="D176" s="4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5"/>
      <c r="DA176" s="45"/>
    </row>
    <row r="177" spans="1:105" ht="15.75" customHeight="1">
      <c r="A177" s="54"/>
      <c r="B177" s="50"/>
      <c r="D177" s="4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5"/>
      <c r="DA177" s="45"/>
    </row>
    <row r="178" spans="1:105" ht="15.75" customHeight="1">
      <c r="A178" s="54"/>
      <c r="B178" s="50"/>
      <c r="D178" s="4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5"/>
      <c r="DA178" s="45"/>
    </row>
    <row r="179" spans="1:105" ht="15.75" customHeight="1">
      <c r="A179" s="54"/>
      <c r="B179" s="50"/>
      <c r="D179" s="4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5"/>
      <c r="DA179" s="45"/>
    </row>
    <row r="180" spans="1:105" ht="15.75" customHeight="1">
      <c r="A180" s="54"/>
      <c r="B180" s="50"/>
      <c r="D180" s="4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5"/>
      <c r="DA180" s="45"/>
    </row>
    <row r="181" spans="1:105" ht="15.75" customHeight="1">
      <c r="A181" s="54"/>
      <c r="B181" s="50"/>
      <c r="D181" s="4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5"/>
      <c r="DA181" s="45"/>
    </row>
    <row r="182" spans="1:105" ht="15.75" customHeight="1">
      <c r="A182" s="54"/>
      <c r="B182" s="50"/>
      <c r="D182" s="4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5"/>
      <c r="DA182" s="45"/>
    </row>
    <row r="183" spans="1:105" ht="15.75" customHeight="1">
      <c r="A183" s="54"/>
      <c r="B183" s="50"/>
      <c r="D183" s="4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5"/>
      <c r="DA183" s="45"/>
    </row>
    <row r="184" spans="1:105" ht="15.75" customHeight="1">
      <c r="A184" s="54"/>
      <c r="B184" s="50"/>
      <c r="D184" s="4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5"/>
      <c r="DA184" s="45"/>
    </row>
    <row r="185" spans="1:105" ht="15.75" customHeight="1">
      <c r="A185" s="54"/>
      <c r="B185" s="50"/>
      <c r="D185" s="4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5"/>
      <c r="DA185" s="45"/>
    </row>
    <row r="186" spans="1:105" ht="15.75" customHeight="1">
      <c r="A186" s="54"/>
      <c r="B186" s="50"/>
      <c r="D186" s="4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5"/>
      <c r="DA186" s="45"/>
    </row>
    <row r="187" spans="1:105" ht="15.75" customHeight="1">
      <c r="A187" s="54"/>
      <c r="B187" s="50"/>
      <c r="D187" s="4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5"/>
      <c r="DA187" s="45"/>
    </row>
    <row r="188" spans="1:105" ht="15.75" customHeight="1">
      <c r="A188" s="54"/>
      <c r="B188" s="50"/>
      <c r="D188" s="4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5"/>
      <c r="DA188" s="45"/>
    </row>
    <row r="189" spans="1:105" ht="15.75" customHeight="1">
      <c r="A189" s="54"/>
      <c r="B189" s="50"/>
      <c r="D189" s="4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5"/>
      <c r="DA189" s="45"/>
    </row>
    <row r="190" spans="1:105" ht="15.75" customHeight="1">
      <c r="A190" s="54"/>
      <c r="B190" s="50"/>
      <c r="D190" s="4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5"/>
      <c r="DA190" s="45"/>
    </row>
    <row r="191" spans="1:105" ht="15.75" customHeight="1">
      <c r="A191" s="54"/>
      <c r="B191" s="50"/>
      <c r="D191" s="4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5"/>
      <c r="DA191" s="45"/>
    </row>
    <row r="192" spans="1:105" ht="15.75" customHeight="1">
      <c r="A192" s="54"/>
      <c r="B192" s="50"/>
      <c r="D192" s="4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5"/>
      <c r="DA192" s="45"/>
    </row>
    <row r="193" spans="1:105" ht="15.75" customHeight="1">
      <c r="A193" s="54"/>
      <c r="B193" s="50"/>
      <c r="D193" s="4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5"/>
      <c r="DA193" s="45"/>
    </row>
    <row r="194" spans="1:105" ht="15.75" customHeight="1">
      <c r="A194" s="54"/>
      <c r="B194" s="50"/>
      <c r="D194" s="4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5"/>
      <c r="DA194" s="45"/>
    </row>
    <row r="195" spans="1:105" ht="15.75" customHeight="1">
      <c r="A195" s="54"/>
      <c r="B195" s="50"/>
      <c r="D195" s="4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5"/>
      <c r="DA195" s="45"/>
    </row>
    <row r="196" spans="1:105" ht="15.75" customHeight="1">
      <c r="A196" s="54"/>
      <c r="B196" s="50"/>
      <c r="D196" s="4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5"/>
      <c r="DA196" s="45"/>
    </row>
    <row r="197" spans="1:105" ht="15.75" customHeight="1">
      <c r="A197" s="54"/>
      <c r="B197" s="50"/>
      <c r="D197" s="4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5"/>
      <c r="DA197" s="45"/>
    </row>
    <row r="198" spans="1:105" ht="15.75" customHeight="1">
      <c r="A198" s="54"/>
      <c r="B198" s="50"/>
      <c r="D198" s="4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5"/>
      <c r="DA198" s="45"/>
    </row>
    <row r="199" spans="1:105" ht="15.75" customHeight="1">
      <c r="A199" s="54"/>
      <c r="B199" s="50"/>
      <c r="D199" s="4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5"/>
      <c r="DA199" s="45"/>
    </row>
    <row r="200" spans="1:105" ht="15.75" customHeight="1">
      <c r="A200" s="54"/>
      <c r="B200" s="50"/>
      <c r="D200" s="4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5"/>
      <c r="DA200" s="45"/>
    </row>
    <row r="201" spans="1:105" ht="15.75" customHeight="1">
      <c r="A201" s="54"/>
      <c r="B201" s="50"/>
      <c r="D201" s="4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5"/>
      <c r="DA201" s="45"/>
    </row>
    <row r="202" spans="1:105" ht="15.75" customHeight="1">
      <c r="A202" s="54"/>
      <c r="B202" s="50"/>
      <c r="D202" s="4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5"/>
      <c r="DA202" s="45"/>
    </row>
    <row r="203" spans="1:105" ht="15.75" customHeight="1">
      <c r="A203" s="54"/>
      <c r="B203" s="50"/>
      <c r="D203" s="4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5"/>
      <c r="DA203" s="45"/>
    </row>
    <row r="204" spans="1:105" ht="15.75" customHeight="1">
      <c r="A204" s="54"/>
      <c r="B204" s="50"/>
      <c r="D204" s="4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5"/>
      <c r="DA204" s="45"/>
    </row>
    <row r="205" spans="1:105" ht="15.75" customHeight="1">
      <c r="A205" s="54"/>
      <c r="B205" s="50"/>
      <c r="D205" s="4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5"/>
      <c r="DA205" s="45"/>
    </row>
    <row r="206" spans="1:105" ht="15.75" customHeight="1">
      <c r="A206" s="54"/>
      <c r="B206" s="50"/>
      <c r="D206" s="4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5"/>
      <c r="DA206" s="45"/>
    </row>
    <row r="207" spans="1:105" ht="15.75" customHeight="1">
      <c r="A207" s="54"/>
      <c r="B207" s="50"/>
      <c r="D207" s="4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5"/>
      <c r="DA207" s="45"/>
    </row>
    <row r="208" spans="1:105" ht="15.75" customHeight="1">
      <c r="A208" s="54"/>
      <c r="B208" s="50"/>
      <c r="D208" s="4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5"/>
      <c r="DA208" s="45"/>
    </row>
    <row r="209" spans="1:105" ht="15.75" customHeight="1">
      <c r="A209" s="54"/>
      <c r="B209" s="50"/>
      <c r="D209" s="4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5"/>
      <c r="DA209" s="45"/>
    </row>
    <row r="210" spans="1:105" ht="15.75" customHeight="1">
      <c r="A210" s="54"/>
      <c r="B210" s="50"/>
      <c r="D210" s="4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5"/>
      <c r="DA210" s="45"/>
    </row>
    <row r="211" spans="1:105" ht="15.75" customHeight="1">
      <c r="A211" s="54"/>
      <c r="B211" s="50"/>
      <c r="D211" s="4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5"/>
      <c r="DA211" s="45"/>
    </row>
    <row r="212" spans="1:105" ht="15.75" customHeight="1">
      <c r="A212" s="54"/>
      <c r="B212" s="50"/>
      <c r="D212" s="4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5"/>
      <c r="DA212" s="45"/>
    </row>
    <row r="213" spans="1:105" ht="15.75" customHeight="1">
      <c r="A213" s="54"/>
      <c r="B213" s="50"/>
      <c r="D213" s="4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5"/>
      <c r="DA213" s="45"/>
    </row>
    <row r="214" spans="1:105" ht="15.75" customHeight="1">
      <c r="A214" s="54"/>
      <c r="B214" s="50"/>
      <c r="D214" s="4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5"/>
      <c r="DA214" s="45"/>
    </row>
    <row r="215" spans="1:105" ht="15.75" customHeight="1">
      <c r="A215" s="54"/>
      <c r="B215" s="50"/>
      <c r="D215" s="4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5"/>
      <c r="DA215" s="45"/>
    </row>
    <row r="216" spans="1:105" ht="15.75" customHeight="1">
      <c r="A216" s="54"/>
      <c r="B216" s="50"/>
      <c r="D216" s="4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5"/>
      <c r="DA216" s="45"/>
    </row>
    <row r="217" spans="1:105" ht="15.75" customHeight="1">
      <c r="A217" s="54"/>
      <c r="B217" s="50"/>
      <c r="D217" s="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5"/>
      <c r="DA217" s="45"/>
    </row>
    <row r="218" spans="1:105" ht="15.75" customHeight="1">
      <c r="A218" s="54"/>
      <c r="B218" s="50"/>
      <c r="D218" s="43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5"/>
      <c r="DA218" s="45"/>
    </row>
    <row r="219" spans="1:105" ht="15.75" customHeight="1">
      <c r="A219" s="54"/>
      <c r="B219" s="50"/>
      <c r="D219" s="43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5"/>
      <c r="DA219" s="45"/>
    </row>
    <row r="220" spans="1:105" ht="15.75" customHeight="1">
      <c r="A220" s="54"/>
      <c r="B220" s="50"/>
      <c r="D220" s="43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5"/>
      <c r="DA220" s="45"/>
    </row>
    <row r="221" spans="1:105" ht="15.75" customHeight="1">
      <c r="A221" s="54"/>
      <c r="B221" s="50"/>
      <c r="D221" s="43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5"/>
      <c r="DA221" s="45"/>
    </row>
    <row r="222" spans="1:105" ht="15.75" customHeight="1">
      <c r="A222" s="54"/>
      <c r="B222" s="50"/>
      <c r="D222" s="43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5"/>
      <c r="DA222" s="45"/>
    </row>
    <row r="223" spans="1:105" ht="15.75" customHeight="1">
      <c r="A223" s="54"/>
      <c r="B223" s="50"/>
      <c r="D223" s="43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5"/>
      <c r="DA223" s="45"/>
    </row>
    <row r="224" spans="1:105" ht="15.75" customHeight="1">
      <c r="A224" s="54"/>
      <c r="B224" s="50"/>
      <c r="D224" s="43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5"/>
      <c r="DA224" s="45"/>
    </row>
    <row r="225" spans="1:105" ht="15.75" customHeight="1">
      <c r="A225" s="54"/>
      <c r="B225" s="50"/>
      <c r="D225" s="43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5"/>
      <c r="DA225" s="45"/>
    </row>
    <row r="226" spans="1:105" ht="15.75" customHeight="1">
      <c r="A226" s="54"/>
      <c r="B226" s="50"/>
      <c r="D226" s="43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5"/>
      <c r="DA226" s="45"/>
    </row>
    <row r="227" spans="1:105" ht="15.75" customHeight="1">
      <c r="A227" s="54"/>
      <c r="B227" s="50"/>
      <c r="D227" s="43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5"/>
      <c r="DA227" s="45"/>
    </row>
    <row r="228" spans="1:105" ht="15.75" customHeight="1">
      <c r="A228" s="54"/>
      <c r="B228" s="50"/>
      <c r="D228" s="43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5"/>
      <c r="DA228" s="45"/>
    </row>
    <row r="229" spans="1:105" ht="15.75" customHeight="1">
      <c r="A229" s="54"/>
      <c r="B229" s="50"/>
      <c r="D229" s="43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5"/>
      <c r="DA229" s="45"/>
    </row>
    <row r="230" spans="1:105" ht="15.75" customHeight="1">
      <c r="A230" s="54"/>
      <c r="B230" s="50"/>
      <c r="D230" s="43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5"/>
      <c r="DA230" s="45"/>
    </row>
    <row r="231" spans="1:105" ht="15.75" customHeight="1">
      <c r="A231" s="54"/>
      <c r="B231" s="50"/>
      <c r="D231" s="43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5"/>
      <c r="DA231" s="45"/>
    </row>
    <row r="232" spans="1:105" ht="15.75" customHeight="1">
      <c r="A232" s="54"/>
      <c r="B232" s="50"/>
      <c r="D232" s="43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5"/>
      <c r="DA232" s="45"/>
    </row>
    <row r="233" spans="1:105" ht="15.75" customHeight="1">
      <c r="A233" s="54"/>
      <c r="B233" s="50"/>
      <c r="D233" s="43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5"/>
      <c r="DA233" s="45"/>
    </row>
    <row r="234" spans="1:105" ht="15.75" customHeight="1">
      <c r="A234" s="54"/>
      <c r="B234" s="50"/>
      <c r="D234" s="43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5"/>
      <c r="DA234" s="45"/>
    </row>
    <row r="235" spans="1:105" ht="15.75" customHeight="1">
      <c r="A235" s="54"/>
      <c r="B235" s="50"/>
      <c r="D235" s="43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5"/>
      <c r="DA235" s="45"/>
    </row>
    <row r="236" spans="1:105" ht="15.75" customHeight="1">
      <c r="A236" s="54"/>
      <c r="B236" s="50"/>
      <c r="D236" s="43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5"/>
      <c r="DA236" s="45"/>
    </row>
    <row r="237" spans="1:105" ht="15.75" customHeight="1">
      <c r="A237" s="54"/>
      <c r="B237" s="50"/>
      <c r="D237" s="43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5"/>
      <c r="DA237" s="45"/>
    </row>
    <row r="238" spans="1:105" ht="15.75" customHeight="1">
      <c r="A238" s="54"/>
      <c r="B238" s="50"/>
      <c r="D238" s="43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5"/>
      <c r="DA238" s="45"/>
    </row>
    <row r="239" spans="1:105" ht="15.75" customHeight="1">
      <c r="A239" s="54"/>
      <c r="B239" s="50"/>
      <c r="D239" s="43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5"/>
      <c r="DA239" s="45"/>
    </row>
    <row r="240" spans="1:105" ht="15.75" customHeight="1">
      <c r="A240" s="54"/>
      <c r="B240" s="50"/>
      <c r="D240" s="43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5"/>
      <c r="DA240" s="45"/>
    </row>
    <row r="241" spans="1:105" ht="15.75" customHeight="1">
      <c r="A241" s="54"/>
      <c r="B241" s="50"/>
      <c r="D241" s="43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5"/>
      <c r="DA241" s="45"/>
    </row>
    <row r="242" spans="1:105" ht="15.75" customHeight="1">
      <c r="A242" s="54"/>
      <c r="B242" s="50"/>
      <c r="D242" s="43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5"/>
      <c r="DA242" s="45"/>
    </row>
    <row r="243" spans="1:105" ht="15.75" customHeight="1">
      <c r="A243" s="54"/>
      <c r="B243" s="50"/>
      <c r="D243" s="43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5"/>
      <c r="DA243" s="45"/>
    </row>
    <row r="244" spans="1:105" ht="15.75" customHeight="1">
      <c r="A244" s="54"/>
      <c r="B244" s="50"/>
      <c r="D244" s="43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5"/>
      <c r="DA244" s="45"/>
    </row>
    <row r="245" spans="1:105" ht="15.75" customHeight="1">
      <c r="A245" s="54"/>
      <c r="B245" s="50"/>
      <c r="D245" s="43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5"/>
      <c r="DA245" s="45"/>
    </row>
    <row r="246" spans="1:105" ht="15.75" customHeight="1">
      <c r="A246" s="54"/>
      <c r="B246" s="50"/>
      <c r="D246" s="43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5"/>
      <c r="DA246" s="45"/>
    </row>
    <row r="247" spans="1:105" ht="15.75" customHeight="1">
      <c r="A247" s="54"/>
      <c r="B247" s="50"/>
      <c r="D247" s="43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5"/>
      <c r="DA247" s="45"/>
    </row>
    <row r="248" spans="1:105" ht="15.75" customHeight="1">
      <c r="A248" s="54"/>
      <c r="B248" s="50"/>
      <c r="D248" s="43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5"/>
      <c r="DA248" s="45"/>
    </row>
    <row r="249" spans="1:105" ht="15.75" customHeight="1">
      <c r="A249" s="54"/>
      <c r="B249" s="50"/>
      <c r="D249" s="43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5"/>
      <c r="DA249" s="45"/>
    </row>
    <row r="250" spans="1:105" ht="15.75" customHeight="1">
      <c r="A250" s="54"/>
      <c r="B250" s="50"/>
      <c r="D250" s="43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5"/>
      <c r="DA250" s="45"/>
    </row>
    <row r="251" spans="1:105" ht="15.75" customHeight="1">
      <c r="A251" s="54"/>
      <c r="B251" s="50"/>
      <c r="D251" s="43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5"/>
      <c r="DA251" s="45"/>
    </row>
    <row r="252" spans="1:105" ht="15.75" customHeight="1">
      <c r="A252" s="54"/>
      <c r="B252" s="50"/>
      <c r="D252" s="43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5"/>
      <c r="DA252" s="45"/>
    </row>
    <row r="253" spans="1:105" ht="15.75" customHeight="1">
      <c r="A253" s="54"/>
      <c r="B253" s="50"/>
      <c r="D253" s="43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5"/>
      <c r="DA253" s="45"/>
    </row>
    <row r="254" spans="1:105" ht="15.75" customHeight="1">
      <c r="A254" s="54"/>
      <c r="B254" s="50"/>
      <c r="D254" s="43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5"/>
      <c r="DA254" s="45"/>
    </row>
    <row r="255" spans="1:105" ht="15.75" customHeight="1">
      <c r="A255" s="54"/>
      <c r="B255" s="50"/>
      <c r="D255" s="43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5"/>
      <c r="DA255" s="45"/>
    </row>
    <row r="256" spans="1:105" ht="15.75" customHeight="1">
      <c r="A256" s="54"/>
      <c r="B256" s="50"/>
      <c r="D256" s="43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5"/>
      <c r="DA256" s="45"/>
    </row>
    <row r="257" spans="1:105" ht="15.75" customHeight="1">
      <c r="A257" s="54"/>
      <c r="B257" s="50"/>
      <c r="D257" s="43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5"/>
      <c r="DA257" s="45"/>
    </row>
    <row r="258" spans="1:105" ht="15.75" customHeight="1">
      <c r="A258" s="54"/>
      <c r="B258" s="50"/>
      <c r="D258" s="43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5"/>
      <c r="DA258" s="45"/>
    </row>
    <row r="259" spans="1:105" ht="15.75" customHeight="1">
      <c r="A259" s="54"/>
      <c r="B259" s="50"/>
      <c r="D259" s="43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5"/>
      <c r="DA259" s="45"/>
    </row>
    <row r="260" spans="1:105" ht="15.75" customHeight="1">
      <c r="A260" s="54"/>
      <c r="B260" s="50"/>
      <c r="D260" s="43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5"/>
      <c r="DA260" s="45"/>
    </row>
    <row r="261" spans="1:105" ht="15.75" customHeight="1">
      <c r="A261" s="54"/>
      <c r="B261" s="50"/>
      <c r="D261" s="43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5"/>
      <c r="DA261" s="45"/>
    </row>
    <row r="262" spans="1:105" ht="15.75" customHeight="1">
      <c r="A262" s="54"/>
      <c r="B262" s="50"/>
      <c r="D262" s="43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5"/>
      <c r="DA262" s="45"/>
    </row>
    <row r="263" spans="1:105" ht="15.75" customHeight="1">
      <c r="A263" s="54"/>
      <c r="B263" s="50"/>
      <c r="D263" s="43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5"/>
      <c r="DA263" s="45"/>
    </row>
    <row r="264" spans="1:105" ht="15.75" customHeight="1">
      <c r="A264" s="54"/>
      <c r="B264" s="50"/>
      <c r="D264" s="43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5"/>
      <c r="DA264" s="45"/>
    </row>
    <row r="265" spans="1:105" ht="15.75" customHeight="1">
      <c r="A265" s="54"/>
      <c r="B265" s="50"/>
      <c r="D265" s="43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5"/>
      <c r="DA265" s="45"/>
    </row>
    <row r="266" spans="1:105" ht="15.75" customHeight="1">
      <c r="A266" s="54"/>
      <c r="B266" s="50"/>
      <c r="D266" s="43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5"/>
      <c r="DA266" s="45"/>
    </row>
    <row r="267" spans="1:105" ht="15.75" customHeight="1">
      <c r="A267" s="54"/>
      <c r="B267" s="50"/>
      <c r="D267" s="43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5"/>
      <c r="DA267" s="45"/>
    </row>
    <row r="268" spans="1:105" ht="15.75" customHeight="1">
      <c r="A268" s="54"/>
      <c r="B268" s="50"/>
      <c r="D268" s="43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5"/>
      <c r="DA268" s="45"/>
    </row>
    <row r="269" spans="1:105" ht="15.75" customHeight="1">
      <c r="A269" s="54"/>
      <c r="B269" s="50"/>
      <c r="D269" s="43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5"/>
      <c r="DA269" s="45"/>
    </row>
    <row r="270" spans="1:105" ht="15.75" customHeight="1">
      <c r="A270" s="54"/>
      <c r="B270" s="50"/>
      <c r="D270" s="43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5"/>
      <c r="DA270" s="45"/>
    </row>
    <row r="271" spans="1:105" ht="15.75" customHeight="1">
      <c r="A271" s="54"/>
      <c r="B271" s="50"/>
      <c r="D271" s="43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5"/>
      <c r="DA271" s="45"/>
    </row>
    <row r="272" spans="1:105" ht="15.75" customHeight="1">
      <c r="A272" s="54"/>
      <c r="B272" s="50"/>
      <c r="D272" s="43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5"/>
      <c r="DA272" s="45"/>
    </row>
    <row r="273" spans="1:105" ht="15.75" customHeight="1">
      <c r="A273" s="54"/>
      <c r="B273" s="50"/>
      <c r="D273" s="43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5"/>
      <c r="DA273" s="45"/>
    </row>
    <row r="274" spans="1:105" ht="15.75" customHeight="1">
      <c r="A274" s="54"/>
      <c r="B274" s="50"/>
      <c r="D274" s="43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5"/>
      <c r="DA274" s="45"/>
    </row>
    <row r="275" spans="1:105" ht="15.75" customHeight="1">
      <c r="A275" s="54"/>
      <c r="B275" s="50"/>
      <c r="D275" s="43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5"/>
      <c r="DA275" s="45"/>
    </row>
    <row r="276" spans="1:105" ht="15.75" customHeight="1">
      <c r="A276" s="54"/>
      <c r="B276" s="50"/>
      <c r="D276" s="43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5"/>
      <c r="DA276" s="45"/>
    </row>
    <row r="277" spans="1:105" ht="15.75" customHeight="1">
      <c r="A277" s="54"/>
      <c r="B277" s="50"/>
      <c r="D277" s="43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5"/>
      <c r="DA277" s="45"/>
    </row>
    <row r="278" spans="1:105" ht="15.75" customHeight="1">
      <c r="A278" s="54"/>
      <c r="B278" s="50"/>
      <c r="D278" s="43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5"/>
      <c r="DA278" s="45"/>
    </row>
    <row r="279" spans="1:105" ht="15.75" customHeight="1">
      <c r="A279" s="54"/>
      <c r="B279" s="50"/>
      <c r="D279" s="43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5"/>
      <c r="DA279" s="45"/>
    </row>
    <row r="280" spans="1:105" ht="15.75" customHeight="1">
      <c r="A280" s="54"/>
      <c r="B280" s="50"/>
      <c r="D280" s="43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5"/>
      <c r="DA280" s="45"/>
    </row>
    <row r="281" spans="1:105" ht="15.75" customHeight="1">
      <c r="A281" s="54"/>
      <c r="B281" s="50"/>
      <c r="D281" s="43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5"/>
      <c r="DA281" s="45"/>
    </row>
    <row r="282" spans="1:105" ht="15.75" customHeight="1">
      <c r="A282" s="54"/>
      <c r="B282" s="50"/>
      <c r="D282" s="43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5"/>
      <c r="DA282" s="45"/>
    </row>
    <row r="283" spans="1:105" ht="15.75" customHeight="1">
      <c r="A283" s="54"/>
      <c r="B283" s="50"/>
      <c r="D283" s="43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5"/>
      <c r="DA283" s="45"/>
    </row>
    <row r="284" spans="1:105" ht="15.75" customHeight="1">
      <c r="A284" s="54"/>
      <c r="B284" s="50"/>
      <c r="D284" s="43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5"/>
      <c r="DA284" s="45"/>
    </row>
    <row r="285" spans="1:105" ht="15.75" customHeight="1">
      <c r="A285" s="54"/>
      <c r="B285" s="50"/>
      <c r="D285" s="43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5"/>
      <c r="DA285" s="45"/>
    </row>
    <row r="286" spans="1:105" ht="15.75" customHeight="1">
      <c r="A286" s="54"/>
      <c r="B286" s="50"/>
      <c r="D286" s="43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5"/>
      <c r="DA286" s="45"/>
    </row>
    <row r="287" spans="1:105" ht="15.75" customHeight="1">
      <c r="A287" s="54"/>
      <c r="B287" s="50"/>
      <c r="D287" s="43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5"/>
      <c r="DA287" s="45"/>
    </row>
    <row r="288" spans="1:105" ht="15.75" customHeight="1">
      <c r="A288" s="54"/>
      <c r="B288" s="50"/>
      <c r="D288" s="43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5"/>
      <c r="DA288" s="45"/>
    </row>
    <row r="289" spans="1:105" ht="15.75" customHeight="1">
      <c r="A289" s="54"/>
      <c r="B289" s="50"/>
      <c r="D289" s="43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5"/>
      <c r="DA289" s="45"/>
    </row>
    <row r="290" spans="1:105" ht="15.75" customHeight="1">
      <c r="A290" s="54"/>
      <c r="B290" s="50"/>
      <c r="D290" s="43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5"/>
      <c r="DA290" s="45"/>
    </row>
    <row r="291" spans="1:105" ht="15.75" customHeight="1">
      <c r="A291" s="54"/>
      <c r="B291" s="50"/>
      <c r="D291" s="43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5"/>
      <c r="DA291" s="45"/>
    </row>
    <row r="292" spans="1:105" ht="15.75" customHeight="1">
      <c r="A292" s="54"/>
      <c r="B292" s="50"/>
      <c r="D292" s="43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5"/>
      <c r="DA292" s="45"/>
    </row>
    <row r="293" spans="1:105" ht="15.75" customHeight="1">
      <c r="A293" s="54"/>
      <c r="B293" s="50"/>
      <c r="D293" s="43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5"/>
      <c r="DA293" s="45"/>
    </row>
    <row r="294" spans="1:105" ht="15.75" customHeight="1">
      <c r="A294" s="54"/>
      <c r="B294" s="50"/>
      <c r="D294" s="43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5"/>
      <c r="DA294" s="45"/>
    </row>
    <row r="295" spans="1:105" ht="15.75" customHeight="1">
      <c r="A295" s="54"/>
      <c r="B295" s="50"/>
      <c r="D295" s="43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5"/>
      <c r="DA295" s="45"/>
    </row>
    <row r="296" spans="1:105" ht="15.75" customHeight="1">
      <c r="A296" s="54"/>
      <c r="B296" s="50"/>
      <c r="D296" s="43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5"/>
      <c r="DA296" s="45"/>
    </row>
    <row r="297" spans="1:105" ht="15.75" customHeight="1">
      <c r="A297" s="54"/>
      <c r="B297" s="50"/>
      <c r="D297" s="43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5"/>
      <c r="DA297" s="45"/>
    </row>
    <row r="298" spans="1:105" ht="15.75" customHeight="1">
      <c r="A298" s="54"/>
      <c r="B298" s="50"/>
      <c r="D298" s="43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5"/>
      <c r="DA298" s="45"/>
    </row>
    <row r="299" spans="1:105" ht="15.75" customHeight="1">
      <c r="A299" s="54"/>
      <c r="B299" s="50"/>
      <c r="D299" s="43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5"/>
      <c r="DA299" s="45"/>
    </row>
    <row r="300" spans="1:105" ht="15.75" customHeight="1">
      <c r="A300" s="54"/>
      <c r="B300" s="50"/>
      <c r="D300" s="43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5"/>
      <c r="DA300" s="45"/>
    </row>
    <row r="301" spans="1:105" ht="15.75" customHeight="1">
      <c r="A301" s="54"/>
      <c r="B301" s="50"/>
      <c r="D301" s="43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5"/>
      <c r="DA301" s="45"/>
    </row>
    <row r="302" spans="1:105" ht="15.75" customHeight="1">
      <c r="A302" s="54"/>
      <c r="B302" s="50"/>
      <c r="D302" s="43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5"/>
      <c r="DA302" s="45"/>
    </row>
    <row r="303" spans="1:105" ht="15.75" customHeight="1">
      <c r="A303" s="54"/>
      <c r="B303" s="50"/>
      <c r="D303" s="43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5"/>
      <c r="DA303" s="45"/>
    </row>
    <row r="304" spans="1:105" ht="15.75" customHeight="1">
      <c r="A304" s="54"/>
      <c r="B304" s="50"/>
      <c r="D304" s="43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5"/>
      <c r="DA304" s="45"/>
    </row>
    <row r="305" spans="1:105" ht="15.75" customHeight="1">
      <c r="A305" s="54"/>
      <c r="B305" s="50"/>
      <c r="D305" s="43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5"/>
      <c r="DA305" s="45"/>
    </row>
    <row r="306" spans="1:105" ht="15.75" customHeight="1">
      <c r="A306" s="54"/>
      <c r="B306" s="50"/>
      <c r="D306" s="43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5"/>
      <c r="DA306" s="45"/>
    </row>
    <row r="307" spans="1:105" ht="15.75" customHeight="1">
      <c r="A307" s="54"/>
      <c r="B307" s="50"/>
      <c r="D307" s="43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5"/>
      <c r="DA307" s="45"/>
    </row>
    <row r="308" spans="1:105" ht="15.75" customHeight="1">
      <c r="A308" s="54"/>
      <c r="B308" s="50"/>
      <c r="D308" s="43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5"/>
      <c r="DA308" s="45"/>
    </row>
    <row r="309" spans="1:105" ht="15.75" customHeight="1">
      <c r="A309" s="54"/>
      <c r="B309" s="50"/>
      <c r="D309" s="43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5"/>
      <c r="DA309" s="45"/>
    </row>
    <row r="310" spans="1:105" ht="15.75" customHeight="1">
      <c r="A310" s="54"/>
      <c r="B310" s="50"/>
      <c r="D310" s="43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5"/>
      <c r="DA310" s="45"/>
    </row>
    <row r="311" spans="1:105" ht="15.75" customHeight="1">
      <c r="A311" s="54"/>
      <c r="B311" s="50"/>
      <c r="D311" s="43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5"/>
      <c r="DA311" s="45"/>
    </row>
    <row r="312" spans="1:105" ht="15.75" customHeight="1">
      <c r="A312" s="54"/>
      <c r="B312" s="50"/>
      <c r="D312" s="43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5"/>
      <c r="DA312" s="45"/>
    </row>
    <row r="313" spans="1:105" ht="15.75" customHeight="1">
      <c r="A313" s="54"/>
      <c r="B313" s="50"/>
      <c r="D313" s="43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5"/>
      <c r="DA313" s="45"/>
    </row>
    <row r="314" spans="1:105" ht="15.75" customHeight="1">
      <c r="A314" s="54"/>
      <c r="B314" s="50"/>
      <c r="D314" s="43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5"/>
      <c r="DA314" s="45"/>
    </row>
    <row r="315" spans="1:105" ht="15.75" customHeight="1">
      <c r="A315" s="54"/>
      <c r="B315" s="50"/>
      <c r="D315" s="43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5"/>
      <c r="DA315" s="45"/>
    </row>
    <row r="316" spans="1:105" ht="15.75" customHeight="1">
      <c r="A316" s="54"/>
      <c r="B316" s="50"/>
      <c r="D316" s="43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5"/>
      <c r="DA316" s="45"/>
    </row>
    <row r="317" spans="1:105" ht="15.75" customHeight="1">
      <c r="A317" s="54"/>
      <c r="B317" s="50"/>
      <c r="D317" s="43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5"/>
      <c r="DA317" s="45"/>
    </row>
    <row r="318" spans="1:105" ht="15.75" customHeight="1">
      <c r="A318" s="54"/>
      <c r="B318" s="50"/>
      <c r="D318" s="43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5"/>
      <c r="DA318" s="45"/>
    </row>
    <row r="319" spans="1:105" ht="15.75" customHeight="1">
      <c r="A319" s="54"/>
      <c r="B319" s="50"/>
      <c r="D319" s="43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5"/>
      <c r="DA319" s="45"/>
    </row>
    <row r="320" spans="1:105" ht="15.75" customHeight="1">
      <c r="A320" s="54"/>
      <c r="B320" s="50"/>
      <c r="D320" s="43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5"/>
      <c r="DA320" s="45"/>
    </row>
    <row r="321" spans="1:105" ht="15.75" customHeight="1">
      <c r="A321" s="54"/>
      <c r="B321" s="50"/>
      <c r="D321" s="43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5"/>
      <c r="DA321" s="45"/>
    </row>
    <row r="322" spans="1:105" ht="15.75" customHeight="1">
      <c r="A322" s="54"/>
      <c r="B322" s="50"/>
      <c r="D322" s="43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5"/>
      <c r="DA322" s="45"/>
    </row>
    <row r="323" spans="1:105" ht="15.75" customHeight="1">
      <c r="A323" s="54"/>
      <c r="B323" s="50"/>
      <c r="D323" s="43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5"/>
      <c r="DA323" s="45"/>
    </row>
    <row r="324" spans="1:105" ht="15.75" customHeight="1">
      <c r="A324" s="54"/>
      <c r="B324" s="50"/>
      <c r="D324" s="43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5"/>
      <c r="DA324" s="45"/>
    </row>
    <row r="325" spans="1:105" ht="15.75" customHeight="1">
      <c r="A325" s="54"/>
      <c r="B325" s="50"/>
      <c r="D325" s="43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5"/>
      <c r="DA325" s="45"/>
    </row>
    <row r="326" spans="1:105" ht="15.75" customHeight="1">
      <c r="A326" s="54"/>
      <c r="B326" s="50"/>
      <c r="D326" s="43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5"/>
      <c r="DA326" s="45"/>
    </row>
    <row r="327" spans="1:105" ht="15.75" customHeight="1">
      <c r="A327" s="54"/>
      <c r="B327" s="50"/>
      <c r="D327" s="43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5"/>
      <c r="DA327" s="45"/>
    </row>
    <row r="328" spans="1:105" ht="15.75" customHeight="1">
      <c r="A328" s="54"/>
      <c r="B328" s="50"/>
      <c r="D328" s="43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5"/>
      <c r="DA328" s="45"/>
    </row>
    <row r="329" spans="1:105" ht="15.75" customHeight="1">
      <c r="A329" s="54"/>
      <c r="B329" s="50"/>
      <c r="D329" s="43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5"/>
      <c r="DA329" s="45"/>
    </row>
    <row r="330" spans="1:105" ht="15.75" customHeight="1">
      <c r="A330" s="54"/>
      <c r="B330" s="50"/>
      <c r="D330" s="43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5"/>
      <c r="DA330" s="45"/>
    </row>
    <row r="331" spans="1:105" ht="15.75" customHeight="1">
      <c r="A331" s="54"/>
      <c r="B331" s="50"/>
      <c r="D331" s="43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5"/>
      <c r="DA331" s="45"/>
    </row>
    <row r="332" spans="1:105" ht="15.75" customHeight="1">
      <c r="A332" s="54"/>
      <c r="B332" s="50"/>
      <c r="D332" s="43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5"/>
      <c r="DA332" s="45"/>
    </row>
    <row r="333" spans="1:105" ht="15.75" customHeight="1">
      <c r="A333" s="54"/>
      <c r="B333" s="50"/>
      <c r="D333" s="43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5"/>
      <c r="DA333" s="45"/>
    </row>
    <row r="334" spans="1:105" ht="15.75" customHeight="1">
      <c r="A334" s="54"/>
      <c r="B334" s="50"/>
      <c r="D334" s="43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5"/>
      <c r="DA334" s="45"/>
    </row>
    <row r="335" spans="1:105" ht="15.75" customHeight="1">
      <c r="A335" s="54"/>
      <c r="B335" s="50"/>
      <c r="D335" s="43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5"/>
      <c r="DA335" s="45"/>
    </row>
    <row r="336" spans="1:105" ht="15.75" customHeight="1">
      <c r="A336" s="54"/>
      <c r="B336" s="50"/>
      <c r="D336" s="43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5"/>
      <c r="DA336" s="45"/>
    </row>
    <row r="337" spans="1:105" ht="15.75" customHeight="1">
      <c r="A337" s="54"/>
      <c r="B337" s="50"/>
      <c r="D337" s="43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5"/>
      <c r="DA337" s="45"/>
    </row>
    <row r="338" spans="1:105" ht="15.75" customHeight="1">
      <c r="A338" s="54"/>
      <c r="B338" s="50"/>
      <c r="D338" s="43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5"/>
      <c r="DA338" s="45"/>
    </row>
    <row r="339" spans="1:105" ht="15.75" customHeight="1">
      <c r="A339" s="54"/>
      <c r="B339" s="50"/>
      <c r="D339" s="43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5"/>
      <c r="DA339" s="45"/>
    </row>
    <row r="340" spans="1:105" ht="15.75" customHeight="1">
      <c r="A340" s="54"/>
      <c r="B340" s="50"/>
      <c r="D340" s="43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5"/>
      <c r="DA340" s="45"/>
    </row>
    <row r="341" spans="1:105" ht="15.75" customHeight="1">
      <c r="A341" s="54"/>
      <c r="B341" s="50"/>
      <c r="D341" s="43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5"/>
      <c r="DA341" s="45"/>
    </row>
    <row r="342" spans="1:105" ht="15.75" customHeight="1">
      <c r="A342" s="54"/>
      <c r="B342" s="50"/>
      <c r="D342" s="43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5"/>
      <c r="DA342" s="45"/>
    </row>
    <row r="343" spans="1:105" ht="15.75" customHeight="1">
      <c r="A343" s="54"/>
      <c r="B343" s="50"/>
      <c r="D343" s="43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5"/>
      <c r="DA343" s="45"/>
    </row>
    <row r="344" spans="1:105" ht="15.75" customHeight="1">
      <c r="A344" s="54"/>
      <c r="B344" s="50"/>
      <c r="D344" s="43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5"/>
      <c r="DA344" s="45"/>
    </row>
    <row r="345" spans="1:105" ht="15.75" customHeight="1">
      <c r="A345" s="54"/>
      <c r="B345" s="50"/>
      <c r="D345" s="43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5"/>
      <c r="DA345" s="45"/>
    </row>
    <row r="346" spans="1:105" ht="15.75" customHeight="1">
      <c r="A346" s="54"/>
      <c r="B346" s="50"/>
      <c r="D346" s="43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5"/>
      <c r="DA346" s="45"/>
    </row>
    <row r="347" spans="1:105" ht="15.75" customHeight="1">
      <c r="A347" s="54"/>
      <c r="B347" s="50"/>
      <c r="D347" s="43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5"/>
      <c r="DA347" s="45"/>
    </row>
    <row r="348" spans="1:105" ht="15.75" customHeight="1">
      <c r="A348" s="54"/>
      <c r="B348" s="50"/>
      <c r="D348" s="43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5"/>
      <c r="DA348" s="45"/>
    </row>
    <row r="349" spans="1:105" ht="15.75" customHeight="1">
      <c r="A349" s="54"/>
      <c r="B349" s="50"/>
      <c r="D349" s="43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5"/>
      <c r="DA349" s="45"/>
    </row>
    <row r="350" spans="1:105" ht="15.75" customHeight="1">
      <c r="A350" s="54"/>
      <c r="B350" s="50"/>
      <c r="D350" s="43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5"/>
      <c r="DA350" s="45"/>
    </row>
    <row r="351" spans="1:105" ht="15.75" customHeight="1">
      <c r="A351" s="54"/>
      <c r="B351" s="50"/>
      <c r="D351" s="43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5"/>
      <c r="DA351" s="45"/>
    </row>
    <row r="352" spans="1:105" ht="15.75" customHeight="1">
      <c r="A352" s="54"/>
      <c r="B352" s="50"/>
      <c r="D352" s="43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5"/>
      <c r="DA352" s="45"/>
    </row>
    <row r="353" spans="1:105" ht="15.75" customHeight="1">
      <c r="A353" s="54"/>
      <c r="B353" s="50"/>
      <c r="D353" s="43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5"/>
      <c r="DA353" s="45"/>
    </row>
    <row r="354" spans="1:105" ht="15.75" customHeight="1">
      <c r="A354" s="54"/>
      <c r="B354" s="50"/>
      <c r="D354" s="43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5"/>
      <c r="DA354" s="45"/>
    </row>
    <row r="355" spans="1:105" ht="15.75" customHeight="1">
      <c r="A355" s="54"/>
      <c r="B355" s="50"/>
      <c r="D355" s="43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5"/>
      <c r="DA355" s="45"/>
    </row>
    <row r="356" spans="1:105" ht="15.75" customHeight="1">
      <c r="A356" s="54"/>
      <c r="B356" s="50"/>
      <c r="D356" s="43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5"/>
      <c r="DA356" s="45"/>
    </row>
    <row r="357" spans="1:105" ht="15.75" customHeight="1">
      <c r="A357" s="54"/>
      <c r="B357" s="50"/>
      <c r="D357" s="43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5"/>
      <c r="DA357" s="45"/>
    </row>
    <row r="358" spans="1:105" ht="15.75" customHeight="1">
      <c r="A358" s="54"/>
      <c r="B358" s="50"/>
      <c r="D358" s="43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5"/>
      <c r="DA358" s="45"/>
    </row>
    <row r="359" spans="1:105" ht="15.75" customHeight="1">
      <c r="A359" s="54"/>
      <c r="B359" s="50"/>
      <c r="D359" s="43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5"/>
      <c r="DA359" s="45"/>
    </row>
    <row r="360" spans="1:105" ht="15.75" customHeight="1">
      <c r="A360" s="54"/>
      <c r="B360" s="50"/>
      <c r="D360" s="43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5"/>
      <c r="DA360" s="45"/>
    </row>
    <row r="361" spans="1:105" ht="15.75" customHeight="1">
      <c r="A361" s="54"/>
      <c r="B361" s="50"/>
      <c r="D361" s="43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5"/>
      <c r="DA361" s="45"/>
    </row>
    <row r="362" spans="1:105" ht="15.75" customHeight="1">
      <c r="A362" s="54"/>
      <c r="B362" s="50"/>
      <c r="D362" s="43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5"/>
      <c r="DA362" s="45"/>
    </row>
    <row r="363" spans="1:105" ht="15.75" customHeight="1">
      <c r="A363" s="54"/>
      <c r="B363" s="50"/>
      <c r="D363" s="43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5"/>
      <c r="DA363" s="45"/>
    </row>
    <row r="364" spans="1:105" ht="15.75" customHeight="1">
      <c r="A364" s="54"/>
      <c r="B364" s="50"/>
      <c r="D364" s="43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5"/>
      <c r="DA364" s="45"/>
    </row>
    <row r="365" spans="1:105" ht="15.75" customHeight="1">
      <c r="A365" s="54"/>
      <c r="B365" s="50"/>
      <c r="D365" s="43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5"/>
      <c r="DA365" s="45"/>
    </row>
    <row r="366" spans="1:105" ht="15.75" customHeight="1">
      <c r="A366" s="54"/>
      <c r="B366" s="50"/>
      <c r="D366" s="43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43"/>
      <c r="CZ366" s="45"/>
      <c r="DA366" s="45"/>
    </row>
    <row r="367" spans="1:105" ht="15.75" customHeight="1">
      <c r="A367" s="54"/>
      <c r="B367" s="50"/>
      <c r="D367" s="43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43"/>
      <c r="CZ367" s="45"/>
      <c r="DA367" s="45"/>
    </row>
    <row r="368" spans="1:105" ht="15.75" customHeight="1">
      <c r="A368" s="54"/>
      <c r="B368" s="50"/>
      <c r="D368" s="43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5"/>
      <c r="DA368" s="45"/>
    </row>
    <row r="369" spans="1:105" ht="15.75" customHeight="1">
      <c r="A369" s="54"/>
      <c r="B369" s="50"/>
      <c r="D369" s="43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5"/>
      <c r="DA369" s="45"/>
    </row>
    <row r="370" spans="1:105" ht="15.75" customHeight="1">
      <c r="A370" s="54"/>
      <c r="B370" s="50"/>
      <c r="D370" s="43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5"/>
      <c r="DA370" s="45"/>
    </row>
    <row r="371" spans="1:105" ht="15.75" customHeight="1">
      <c r="A371" s="54"/>
      <c r="B371" s="50"/>
      <c r="D371" s="43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5"/>
      <c r="DA371" s="45"/>
    </row>
    <row r="372" spans="1:105" ht="15.75" customHeight="1">
      <c r="A372" s="54"/>
      <c r="B372" s="50"/>
      <c r="D372" s="43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5"/>
      <c r="DA372" s="45"/>
    </row>
    <row r="373" spans="1:105" ht="15.75" customHeight="1">
      <c r="A373" s="54"/>
      <c r="B373" s="50"/>
      <c r="D373" s="43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5"/>
      <c r="DA373" s="45"/>
    </row>
    <row r="374" spans="1:105" ht="15.75" customHeight="1">
      <c r="A374" s="54"/>
      <c r="B374" s="50"/>
      <c r="D374" s="43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5"/>
      <c r="DA374" s="45"/>
    </row>
    <row r="375" spans="1:105" ht="15.75" customHeight="1">
      <c r="A375" s="54"/>
      <c r="B375" s="50"/>
      <c r="D375" s="43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43"/>
      <c r="CZ375" s="45"/>
      <c r="DA375" s="45"/>
    </row>
    <row r="376" spans="1:105" ht="15.75" customHeight="1">
      <c r="A376" s="54"/>
      <c r="B376" s="50"/>
      <c r="D376" s="43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43"/>
      <c r="CZ376" s="45"/>
      <c r="DA376" s="45"/>
    </row>
    <row r="377" spans="1:105" ht="15.75" customHeight="1">
      <c r="A377" s="54"/>
      <c r="B377" s="50"/>
      <c r="D377" s="43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5"/>
      <c r="DA377" s="45"/>
    </row>
    <row r="378" spans="1:105" ht="15.75" customHeight="1">
      <c r="A378" s="54"/>
      <c r="B378" s="50"/>
      <c r="D378" s="43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43"/>
      <c r="CZ378" s="45"/>
      <c r="DA378" s="45"/>
    </row>
    <row r="379" spans="1:105" ht="15.75" customHeight="1">
      <c r="A379" s="54"/>
      <c r="B379" s="50"/>
      <c r="D379" s="43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5"/>
      <c r="DA379" s="45"/>
    </row>
    <row r="380" spans="1:105" ht="15.75" customHeight="1">
      <c r="A380" s="54"/>
      <c r="B380" s="50"/>
      <c r="D380" s="43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5"/>
      <c r="DA380" s="45"/>
    </row>
    <row r="381" spans="1:105" ht="15.75" customHeight="1">
      <c r="A381" s="54"/>
      <c r="B381" s="50"/>
      <c r="D381" s="43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5"/>
      <c r="DA381" s="45"/>
    </row>
    <row r="382" spans="1:105" ht="15.75" customHeight="1">
      <c r="A382" s="54"/>
      <c r="B382" s="50"/>
      <c r="D382" s="43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5"/>
      <c r="DA382" s="45"/>
    </row>
    <row r="383" spans="1:105" ht="15.75" customHeight="1">
      <c r="A383" s="54"/>
      <c r="B383" s="50"/>
      <c r="D383" s="43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5"/>
      <c r="DA383" s="45"/>
    </row>
    <row r="384" spans="1:105" ht="15.75" customHeight="1">
      <c r="A384" s="54"/>
      <c r="B384" s="50"/>
      <c r="D384" s="43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5"/>
      <c r="DA384" s="45"/>
    </row>
    <row r="385" spans="1:105" ht="15.75" customHeight="1">
      <c r="A385" s="54"/>
      <c r="B385" s="50"/>
      <c r="D385" s="43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5"/>
      <c r="DA385" s="45"/>
    </row>
    <row r="386" spans="1:105" ht="15.75" customHeight="1">
      <c r="A386" s="54"/>
      <c r="B386" s="50"/>
      <c r="D386" s="43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5"/>
      <c r="DA386" s="45"/>
    </row>
    <row r="387" spans="1:105" ht="15.75" customHeight="1">
      <c r="A387" s="54"/>
      <c r="B387" s="50"/>
      <c r="D387" s="43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5"/>
      <c r="DA387" s="45"/>
    </row>
    <row r="388" spans="1:105" ht="15.75" customHeight="1">
      <c r="A388" s="54"/>
      <c r="B388" s="50"/>
      <c r="D388" s="43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5"/>
      <c r="DA388" s="45"/>
    </row>
    <row r="389" spans="1:105" ht="15.75" customHeight="1">
      <c r="A389" s="54"/>
      <c r="B389" s="50"/>
      <c r="D389" s="43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5"/>
      <c r="DA389" s="45"/>
    </row>
    <row r="390" spans="1:105" ht="15.75" customHeight="1">
      <c r="A390" s="54"/>
      <c r="B390" s="50"/>
      <c r="D390" s="43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5"/>
      <c r="DA390" s="45"/>
    </row>
    <row r="391" spans="1:105" ht="15.75" customHeight="1">
      <c r="A391" s="54"/>
      <c r="B391" s="50"/>
      <c r="D391" s="43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5"/>
      <c r="DA391" s="45"/>
    </row>
    <row r="392" spans="1:105" ht="15.75" customHeight="1">
      <c r="A392" s="54"/>
      <c r="B392" s="50"/>
      <c r="D392" s="43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5"/>
      <c r="DA392" s="45"/>
    </row>
    <row r="393" spans="1:105" ht="15.75" customHeight="1">
      <c r="A393" s="54"/>
      <c r="B393" s="50"/>
      <c r="D393" s="43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5"/>
      <c r="DA393" s="45"/>
    </row>
    <row r="394" spans="1:105" ht="15.75" customHeight="1">
      <c r="A394" s="54"/>
      <c r="B394" s="50"/>
      <c r="D394" s="43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5"/>
      <c r="DA394" s="45"/>
    </row>
    <row r="395" spans="1:105" ht="15.75" customHeight="1">
      <c r="A395" s="54"/>
      <c r="B395" s="50"/>
      <c r="D395" s="43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5"/>
      <c r="DA395" s="45"/>
    </row>
    <row r="396" spans="1:105" ht="15.75" customHeight="1">
      <c r="A396" s="54"/>
      <c r="B396" s="50"/>
      <c r="D396" s="43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5"/>
      <c r="DA396" s="45"/>
    </row>
    <row r="397" spans="1:105" ht="15.75" customHeight="1">
      <c r="A397" s="54"/>
      <c r="B397" s="50"/>
      <c r="D397" s="43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5"/>
      <c r="DA397" s="45"/>
    </row>
    <row r="398" spans="1:105" ht="15.75" customHeight="1">
      <c r="A398" s="54"/>
      <c r="B398" s="50"/>
      <c r="D398" s="43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5"/>
      <c r="DA398" s="45"/>
    </row>
    <row r="399" spans="1:105" ht="15.75" customHeight="1">
      <c r="A399" s="54"/>
      <c r="B399" s="50"/>
      <c r="D399" s="43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5"/>
      <c r="DA399" s="45"/>
    </row>
    <row r="400" spans="1:105" ht="15.75" customHeight="1">
      <c r="A400" s="54"/>
      <c r="B400" s="50"/>
      <c r="D400" s="43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5"/>
      <c r="DA400" s="45"/>
    </row>
    <row r="401" spans="1:105" ht="15.75" customHeight="1">
      <c r="A401" s="54"/>
      <c r="B401" s="50"/>
      <c r="D401" s="43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5"/>
      <c r="DA401" s="45"/>
    </row>
    <row r="402" spans="1:105" ht="15.75" customHeight="1">
      <c r="A402" s="54"/>
      <c r="B402" s="50"/>
      <c r="D402" s="43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5"/>
      <c r="DA402" s="45"/>
    </row>
    <row r="403" spans="1:105" ht="15.75" customHeight="1">
      <c r="A403" s="54"/>
      <c r="B403" s="50"/>
      <c r="D403" s="43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5"/>
      <c r="DA403" s="45"/>
    </row>
    <row r="404" spans="1:105" ht="15.75" customHeight="1">
      <c r="A404" s="54"/>
      <c r="B404" s="50"/>
      <c r="D404" s="43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5"/>
      <c r="DA404" s="45"/>
    </row>
    <row r="405" spans="1:105" ht="15.75" customHeight="1">
      <c r="A405" s="54"/>
      <c r="B405" s="50"/>
      <c r="D405" s="43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5"/>
      <c r="DA405" s="45"/>
    </row>
    <row r="406" spans="1:105" ht="15.75" customHeight="1">
      <c r="A406" s="54"/>
      <c r="B406" s="50"/>
      <c r="D406" s="43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5"/>
      <c r="DA406" s="45"/>
    </row>
    <row r="407" spans="1:105" ht="15.75" customHeight="1">
      <c r="A407" s="54"/>
      <c r="B407" s="50"/>
      <c r="D407" s="43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5"/>
      <c r="DA407" s="45"/>
    </row>
    <row r="408" spans="1:105" ht="15.75" customHeight="1">
      <c r="A408" s="54"/>
      <c r="B408" s="50"/>
      <c r="D408" s="43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5"/>
      <c r="DA408" s="45"/>
    </row>
    <row r="409" spans="1:105" ht="15.75" customHeight="1">
      <c r="A409" s="54"/>
      <c r="B409" s="50"/>
      <c r="D409" s="43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5"/>
      <c r="DA409" s="45"/>
    </row>
    <row r="410" spans="1:105" ht="15.75" customHeight="1">
      <c r="A410" s="54"/>
      <c r="B410" s="50"/>
      <c r="D410" s="43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5"/>
      <c r="DA410" s="45"/>
    </row>
    <row r="411" spans="1:105" ht="15.75" customHeight="1">
      <c r="A411" s="54"/>
      <c r="B411" s="50"/>
      <c r="D411" s="43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43"/>
      <c r="CZ411" s="45"/>
      <c r="DA411" s="45"/>
    </row>
    <row r="412" spans="1:105" ht="15.75" customHeight="1">
      <c r="A412" s="54"/>
      <c r="B412" s="50"/>
      <c r="D412" s="43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5"/>
      <c r="DA412" s="45"/>
    </row>
    <row r="413" spans="1:105" ht="15.75" customHeight="1">
      <c r="A413" s="54"/>
      <c r="B413" s="50"/>
      <c r="D413" s="43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43"/>
      <c r="CZ413" s="45"/>
      <c r="DA413" s="45"/>
    </row>
    <row r="414" spans="1:105" ht="15.75" customHeight="1">
      <c r="A414" s="54"/>
      <c r="B414" s="50"/>
      <c r="D414" s="43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43"/>
      <c r="CZ414" s="45"/>
      <c r="DA414" s="45"/>
    </row>
    <row r="415" spans="1:105" ht="15.75" customHeight="1">
      <c r="A415" s="54"/>
      <c r="B415" s="50"/>
      <c r="D415" s="43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43"/>
      <c r="CZ415" s="45"/>
      <c r="DA415" s="45"/>
    </row>
    <row r="416" spans="1:105" ht="15.75" customHeight="1">
      <c r="A416" s="54"/>
      <c r="B416" s="50"/>
      <c r="D416" s="43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5"/>
      <c r="DA416" s="45"/>
    </row>
    <row r="417" spans="1:105" ht="15.75" customHeight="1">
      <c r="A417" s="54"/>
      <c r="B417" s="50"/>
      <c r="D417" s="43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43"/>
      <c r="CZ417" s="45"/>
      <c r="DA417" s="45"/>
    </row>
    <row r="418" spans="1:105" ht="15.75" customHeight="1">
      <c r="A418" s="54"/>
      <c r="B418" s="50"/>
      <c r="D418" s="43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43"/>
      <c r="CZ418" s="45"/>
      <c r="DA418" s="45"/>
    </row>
    <row r="419" spans="1:105" ht="15.75" customHeight="1">
      <c r="A419" s="54"/>
      <c r="B419" s="50"/>
      <c r="D419" s="43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43"/>
      <c r="CZ419" s="45"/>
      <c r="DA419" s="45"/>
    </row>
    <row r="420" spans="1:105" ht="15.75" customHeight="1">
      <c r="A420" s="54"/>
      <c r="B420" s="50"/>
      <c r="D420" s="43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43"/>
      <c r="CZ420" s="45"/>
      <c r="DA420" s="45"/>
    </row>
    <row r="421" spans="1:105" ht="15.75" customHeight="1">
      <c r="A421" s="54"/>
      <c r="B421" s="50"/>
      <c r="D421" s="43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5"/>
      <c r="DA421" s="45"/>
    </row>
    <row r="422" spans="1:105" ht="15.75" customHeight="1">
      <c r="A422" s="54"/>
      <c r="B422" s="50"/>
      <c r="D422" s="43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5"/>
      <c r="DA422" s="45"/>
    </row>
    <row r="423" spans="1:105" ht="15.75" customHeight="1">
      <c r="A423" s="54"/>
      <c r="B423" s="50"/>
      <c r="D423" s="43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43"/>
      <c r="CZ423" s="45"/>
      <c r="DA423" s="45"/>
    </row>
    <row r="424" spans="1:105" ht="15.75" customHeight="1">
      <c r="A424" s="54"/>
      <c r="B424" s="50"/>
      <c r="D424" s="43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43"/>
      <c r="CZ424" s="45"/>
      <c r="DA424" s="45"/>
    </row>
    <row r="425" spans="1:105" ht="15.75" customHeight="1">
      <c r="A425" s="54"/>
      <c r="B425" s="50"/>
      <c r="D425" s="43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43"/>
      <c r="CZ425" s="45"/>
      <c r="DA425" s="45"/>
    </row>
    <row r="426" spans="1:105" ht="15.75" customHeight="1">
      <c r="A426" s="54"/>
      <c r="B426" s="50"/>
      <c r="D426" s="43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43"/>
      <c r="CZ426" s="45"/>
      <c r="DA426" s="45"/>
    </row>
    <row r="427" spans="1:105" ht="15.75" customHeight="1">
      <c r="A427" s="54"/>
      <c r="B427" s="50"/>
      <c r="D427" s="43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43"/>
      <c r="CZ427" s="45"/>
      <c r="DA427" s="45"/>
    </row>
    <row r="428" spans="1:105" ht="15.75" customHeight="1">
      <c r="A428" s="54"/>
      <c r="B428" s="50"/>
      <c r="D428" s="43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43"/>
      <c r="CZ428" s="45"/>
      <c r="DA428" s="45"/>
    </row>
    <row r="429" spans="1:105" ht="15.75" customHeight="1">
      <c r="A429" s="54"/>
      <c r="B429" s="50"/>
      <c r="D429" s="43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43"/>
      <c r="CZ429" s="45"/>
      <c r="DA429" s="45"/>
    </row>
    <row r="430" spans="1:105" ht="15.75" customHeight="1">
      <c r="A430" s="54"/>
      <c r="B430" s="50"/>
      <c r="D430" s="43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43"/>
      <c r="CZ430" s="45"/>
      <c r="DA430" s="45"/>
    </row>
    <row r="431" spans="1:105" ht="15.75" customHeight="1">
      <c r="A431" s="54"/>
      <c r="B431" s="50"/>
      <c r="D431" s="43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5"/>
      <c r="DA431" s="45"/>
    </row>
    <row r="432" spans="1:105" ht="15.75" customHeight="1">
      <c r="A432" s="54"/>
      <c r="B432" s="50"/>
      <c r="D432" s="43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43"/>
      <c r="CZ432" s="45"/>
      <c r="DA432" s="45"/>
    </row>
    <row r="433" spans="1:105" ht="15.75" customHeight="1">
      <c r="A433" s="54"/>
      <c r="B433" s="50"/>
      <c r="D433" s="43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43"/>
      <c r="CZ433" s="45"/>
      <c r="DA433" s="45"/>
    </row>
    <row r="434" spans="1:105" ht="15.75" customHeight="1">
      <c r="A434" s="54"/>
      <c r="B434" s="50"/>
      <c r="D434" s="43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5"/>
      <c r="DA434" s="45"/>
    </row>
    <row r="435" spans="1:105" ht="15.75" customHeight="1">
      <c r="A435" s="54"/>
      <c r="B435" s="50"/>
      <c r="D435" s="43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5"/>
      <c r="DA435" s="45"/>
    </row>
    <row r="436" spans="1:105" ht="15.75" customHeight="1">
      <c r="A436" s="54"/>
      <c r="B436" s="50"/>
      <c r="D436" s="43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5"/>
      <c r="DA436" s="45"/>
    </row>
    <row r="437" spans="1:105" ht="15.75" customHeight="1">
      <c r="A437" s="54"/>
      <c r="B437" s="50"/>
      <c r="D437" s="43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43"/>
      <c r="CZ437" s="45"/>
      <c r="DA437" s="45"/>
    </row>
    <row r="438" spans="1:105" ht="15.75" customHeight="1">
      <c r="A438" s="54"/>
      <c r="B438" s="50"/>
      <c r="D438" s="43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43"/>
      <c r="CZ438" s="45"/>
      <c r="DA438" s="45"/>
    </row>
    <row r="439" spans="1:105" ht="15.75" customHeight="1">
      <c r="A439" s="54"/>
      <c r="B439" s="50"/>
      <c r="D439" s="43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43"/>
      <c r="CZ439" s="45"/>
      <c r="DA439" s="45"/>
    </row>
    <row r="440" spans="1:105" ht="15.75" customHeight="1">
      <c r="A440" s="54"/>
      <c r="B440" s="50"/>
      <c r="D440" s="43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5"/>
      <c r="DA440" s="45"/>
    </row>
    <row r="441" spans="1:105" ht="15.75" customHeight="1">
      <c r="A441" s="54"/>
      <c r="B441" s="50"/>
      <c r="D441" s="43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5"/>
      <c r="DA441" s="45"/>
    </row>
    <row r="442" spans="1:105" ht="15.75" customHeight="1">
      <c r="A442" s="54"/>
      <c r="B442" s="50"/>
      <c r="D442" s="43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43"/>
      <c r="CZ442" s="45"/>
      <c r="DA442" s="45"/>
    </row>
    <row r="443" spans="1:105" ht="15.75" customHeight="1">
      <c r="A443" s="54"/>
      <c r="B443" s="50"/>
      <c r="D443" s="43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5"/>
      <c r="DA443" s="45"/>
    </row>
    <row r="444" spans="1:105" ht="15.75" customHeight="1">
      <c r="A444" s="54"/>
      <c r="B444" s="50"/>
      <c r="D444" s="43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5"/>
      <c r="DA444" s="45"/>
    </row>
    <row r="445" spans="1:105" ht="15.75" customHeight="1">
      <c r="A445" s="54"/>
      <c r="B445" s="50"/>
      <c r="D445" s="43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43"/>
      <c r="CZ445" s="45"/>
      <c r="DA445" s="45"/>
    </row>
    <row r="446" spans="1:105" ht="15.75" customHeight="1">
      <c r="A446" s="54"/>
      <c r="B446" s="50"/>
      <c r="D446" s="43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43"/>
      <c r="CZ446" s="45"/>
      <c r="DA446" s="45"/>
    </row>
    <row r="447" spans="1:105" ht="15.75" customHeight="1">
      <c r="A447" s="54"/>
      <c r="B447" s="50"/>
      <c r="D447" s="43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43"/>
      <c r="CZ447" s="45"/>
      <c r="DA447" s="45"/>
    </row>
    <row r="448" spans="1:105" ht="15.75" customHeight="1">
      <c r="A448" s="54"/>
      <c r="B448" s="50"/>
      <c r="D448" s="43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43"/>
      <c r="CZ448" s="45"/>
      <c r="DA448" s="45"/>
    </row>
    <row r="449" spans="1:105" ht="15.75" customHeight="1">
      <c r="A449" s="54"/>
      <c r="B449" s="50"/>
      <c r="D449" s="43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5"/>
      <c r="DA449" s="45"/>
    </row>
    <row r="450" spans="1:105" ht="15.75" customHeight="1">
      <c r="A450" s="54"/>
      <c r="B450" s="50"/>
      <c r="D450" s="43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5"/>
      <c r="DA450" s="45"/>
    </row>
    <row r="451" spans="1:105" ht="15.75" customHeight="1">
      <c r="A451" s="54"/>
      <c r="B451" s="50"/>
      <c r="D451" s="43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43"/>
      <c r="CZ451" s="45"/>
      <c r="DA451" s="45"/>
    </row>
    <row r="452" spans="1:105" ht="15.75" customHeight="1">
      <c r="A452" s="54"/>
      <c r="B452" s="50"/>
      <c r="D452" s="43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5"/>
      <c r="DA452" s="45"/>
    </row>
    <row r="453" spans="1:105" ht="15.75" customHeight="1">
      <c r="A453" s="54"/>
      <c r="B453" s="50"/>
      <c r="D453" s="43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43"/>
      <c r="CZ453" s="45"/>
      <c r="DA453" s="45"/>
    </row>
    <row r="454" spans="1:105" ht="15.75" customHeight="1">
      <c r="A454" s="54"/>
      <c r="B454" s="50"/>
      <c r="D454" s="43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5"/>
      <c r="DA454" s="45"/>
    </row>
    <row r="455" spans="1:105" ht="15.75" customHeight="1">
      <c r="A455" s="54"/>
      <c r="B455" s="50"/>
      <c r="D455" s="43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5"/>
      <c r="DA455" s="45"/>
    </row>
    <row r="456" spans="1:105" ht="15.75" customHeight="1">
      <c r="A456" s="54"/>
      <c r="B456" s="50"/>
      <c r="D456" s="43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5"/>
      <c r="DA456" s="45"/>
    </row>
    <row r="457" spans="1:105" ht="15.75" customHeight="1">
      <c r="A457" s="54"/>
      <c r="B457" s="50"/>
      <c r="D457" s="43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43"/>
      <c r="CZ457" s="45"/>
      <c r="DA457" s="45"/>
    </row>
    <row r="458" spans="1:105" ht="15.75" customHeight="1">
      <c r="A458" s="54"/>
      <c r="B458" s="50"/>
      <c r="D458" s="43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5"/>
      <c r="DA458" s="45"/>
    </row>
    <row r="459" spans="1:105" ht="15.75" customHeight="1">
      <c r="A459" s="54"/>
      <c r="B459" s="50"/>
      <c r="D459" s="43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/>
      <c r="CA459" s="32"/>
      <c r="CB459" s="32"/>
      <c r="CC459" s="32"/>
      <c r="CD459" s="32"/>
      <c r="CE459" s="32"/>
      <c r="CF459" s="32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5"/>
      <c r="DA459" s="45"/>
    </row>
    <row r="460" spans="1:105" ht="15.75" customHeight="1">
      <c r="A460" s="54"/>
      <c r="B460" s="50"/>
      <c r="D460" s="43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/>
      <c r="CA460" s="32"/>
      <c r="CB460" s="32"/>
      <c r="CC460" s="32"/>
      <c r="CD460" s="32"/>
      <c r="CE460" s="32"/>
      <c r="CF460" s="32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43"/>
      <c r="CZ460" s="45"/>
      <c r="DA460" s="45"/>
    </row>
    <row r="461" spans="1:105" ht="15.75" customHeight="1">
      <c r="A461" s="54"/>
      <c r="B461" s="50"/>
      <c r="D461" s="43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43"/>
      <c r="CZ461" s="45"/>
      <c r="DA461" s="45"/>
    </row>
    <row r="462" spans="1:105" ht="15.75" customHeight="1">
      <c r="A462" s="54"/>
      <c r="B462" s="50"/>
      <c r="D462" s="43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43"/>
      <c r="CZ462" s="45"/>
      <c r="DA462" s="45"/>
    </row>
    <row r="463" spans="1:105" ht="15.75" customHeight="1">
      <c r="A463" s="54"/>
      <c r="B463" s="50"/>
      <c r="D463" s="43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5"/>
      <c r="DA463" s="45"/>
    </row>
    <row r="464" spans="1:105" ht="15.75" customHeight="1">
      <c r="A464" s="54"/>
      <c r="B464" s="50"/>
      <c r="D464" s="43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43"/>
      <c r="CZ464" s="45"/>
      <c r="DA464" s="45"/>
    </row>
    <row r="465" spans="1:105" ht="15.75" customHeight="1">
      <c r="A465" s="54"/>
      <c r="B465" s="50"/>
      <c r="D465" s="43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43"/>
      <c r="CZ465" s="45"/>
      <c r="DA465" s="45"/>
    </row>
    <row r="466" spans="1:105" ht="15.75" customHeight="1">
      <c r="A466" s="54"/>
      <c r="B466" s="50"/>
      <c r="D466" s="43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43"/>
      <c r="CZ466" s="45"/>
      <c r="DA466" s="45"/>
    </row>
    <row r="467" spans="1:105" ht="15.75" customHeight="1">
      <c r="A467" s="54"/>
      <c r="B467" s="50"/>
      <c r="D467" s="43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/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43"/>
      <c r="CZ467" s="45"/>
      <c r="DA467" s="45"/>
    </row>
    <row r="468" spans="1:105" ht="15.75" customHeight="1">
      <c r="A468" s="54"/>
      <c r="B468" s="50"/>
      <c r="D468" s="43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/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/>
      <c r="CA468" s="32"/>
      <c r="CB468" s="32"/>
      <c r="CC468" s="32"/>
      <c r="CD468" s="32"/>
      <c r="CE468" s="32"/>
      <c r="CF468" s="32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5"/>
      <c r="DA468" s="45"/>
    </row>
    <row r="469" spans="1:105" ht="15.75" customHeight="1">
      <c r="A469" s="54"/>
      <c r="B469" s="50"/>
      <c r="D469" s="43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/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/>
      <c r="CA469" s="32"/>
      <c r="CB469" s="32"/>
      <c r="CC469" s="32"/>
      <c r="CD469" s="32"/>
      <c r="CE469" s="32"/>
      <c r="CF469" s="32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43"/>
      <c r="CZ469" s="45"/>
      <c r="DA469" s="45"/>
    </row>
    <row r="470" spans="1:105" ht="15.75" customHeight="1">
      <c r="A470" s="54"/>
      <c r="B470" s="50"/>
      <c r="D470" s="43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43"/>
      <c r="CZ470" s="45"/>
      <c r="DA470" s="45"/>
    </row>
    <row r="471" spans="1:105" ht="15.75" customHeight="1">
      <c r="A471" s="54"/>
      <c r="B471" s="50"/>
      <c r="D471" s="43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5"/>
      <c r="DA471" s="45"/>
    </row>
    <row r="472" spans="1:105" ht="15.75" customHeight="1">
      <c r="A472" s="54"/>
      <c r="B472" s="50"/>
      <c r="D472" s="43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5"/>
      <c r="DA472" s="45"/>
    </row>
    <row r="473" spans="1:105" ht="15.75" customHeight="1">
      <c r="A473" s="54"/>
      <c r="B473" s="50"/>
      <c r="D473" s="43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/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5"/>
      <c r="DA473" s="45"/>
    </row>
    <row r="474" spans="1:105" ht="15.75" customHeight="1">
      <c r="A474" s="54"/>
      <c r="B474" s="50"/>
      <c r="D474" s="43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/>
      <c r="CA474" s="32"/>
      <c r="CB474" s="32"/>
      <c r="CC474" s="32"/>
      <c r="CD474" s="32"/>
      <c r="CE474" s="32"/>
      <c r="CF474" s="32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43"/>
      <c r="CZ474" s="45"/>
      <c r="DA474" s="45"/>
    </row>
    <row r="475" spans="1:105" ht="15.75" customHeight="1">
      <c r="A475" s="54"/>
      <c r="B475" s="50"/>
      <c r="D475" s="43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/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43"/>
      <c r="CZ475" s="45"/>
      <c r="DA475" s="45"/>
    </row>
    <row r="476" spans="1:105" ht="15.75" customHeight="1">
      <c r="A476" s="54"/>
      <c r="B476" s="50"/>
      <c r="D476" s="43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/>
      <c r="CA476" s="32"/>
      <c r="CB476" s="32"/>
      <c r="CC476" s="32"/>
      <c r="CD476" s="32"/>
      <c r="CE476" s="32"/>
      <c r="CF476" s="32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43"/>
      <c r="CZ476" s="45"/>
      <c r="DA476" s="45"/>
    </row>
    <row r="477" spans="1:105" ht="15.75" customHeight="1">
      <c r="A477" s="54"/>
      <c r="B477" s="50"/>
      <c r="D477" s="43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5"/>
      <c r="DA477" s="45"/>
    </row>
    <row r="478" spans="1:105" ht="15.75" customHeight="1">
      <c r="A478" s="54"/>
      <c r="B478" s="50"/>
      <c r="D478" s="43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5"/>
      <c r="DA478" s="45"/>
    </row>
    <row r="479" spans="1:105" ht="15.75" customHeight="1">
      <c r="A479" s="54"/>
      <c r="B479" s="50"/>
      <c r="D479" s="43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5"/>
      <c r="DA479" s="45"/>
    </row>
    <row r="480" spans="1:105" ht="15.75" customHeight="1">
      <c r="A480" s="54"/>
      <c r="B480" s="50"/>
      <c r="D480" s="43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5"/>
      <c r="DA480" s="45"/>
    </row>
    <row r="481" spans="1:105" ht="15.75" customHeight="1">
      <c r="A481" s="54"/>
      <c r="B481" s="50"/>
      <c r="D481" s="43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43"/>
      <c r="CZ481" s="45"/>
      <c r="DA481" s="45"/>
    </row>
    <row r="482" spans="1:105" ht="15.75" customHeight="1">
      <c r="A482" s="54"/>
      <c r="B482" s="50"/>
      <c r="D482" s="43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43"/>
      <c r="CZ482" s="45"/>
      <c r="DA482" s="45"/>
    </row>
    <row r="483" spans="1:105" ht="15.75" customHeight="1">
      <c r="A483" s="54"/>
      <c r="B483" s="50"/>
      <c r="D483" s="43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5"/>
      <c r="DA483" s="45"/>
    </row>
    <row r="484" spans="1:105" ht="15.75" customHeight="1">
      <c r="A484" s="54"/>
      <c r="B484" s="50"/>
      <c r="D484" s="43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43"/>
      <c r="CZ484" s="45"/>
      <c r="DA484" s="45"/>
    </row>
    <row r="485" spans="1:105" ht="15.75" customHeight="1">
      <c r="A485" s="54"/>
      <c r="B485" s="50"/>
      <c r="D485" s="43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43"/>
      <c r="CZ485" s="45"/>
      <c r="DA485" s="45"/>
    </row>
    <row r="486" spans="1:105" ht="15.75" customHeight="1">
      <c r="A486" s="54"/>
      <c r="B486" s="50"/>
      <c r="D486" s="43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5"/>
      <c r="DA486" s="45"/>
    </row>
    <row r="487" spans="1:105" ht="15.75" customHeight="1">
      <c r="A487" s="54"/>
      <c r="B487" s="50"/>
      <c r="D487" s="43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5"/>
      <c r="DA487" s="45"/>
    </row>
    <row r="488" spans="1:105" ht="15.75" customHeight="1">
      <c r="A488" s="54"/>
      <c r="B488" s="50"/>
      <c r="D488" s="43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5"/>
      <c r="DA488" s="45"/>
    </row>
    <row r="489" spans="1:105" ht="15.75" customHeight="1">
      <c r="A489" s="54"/>
      <c r="B489" s="50"/>
      <c r="D489" s="43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5"/>
      <c r="DA489" s="45"/>
    </row>
    <row r="490" spans="1:105" ht="15.75" customHeight="1">
      <c r="A490" s="54"/>
      <c r="B490" s="50"/>
      <c r="D490" s="43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5"/>
      <c r="DA490" s="45"/>
    </row>
    <row r="491" spans="1:105" ht="15.75" customHeight="1">
      <c r="A491" s="54"/>
      <c r="B491" s="50"/>
      <c r="D491" s="43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/>
      <c r="CE491" s="32"/>
      <c r="CF491" s="32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5"/>
      <c r="DA491" s="45"/>
    </row>
    <row r="492" spans="1:105" ht="15.75" customHeight="1">
      <c r="A492" s="54"/>
      <c r="B492" s="50"/>
      <c r="D492" s="43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/>
      <c r="CE492" s="32"/>
      <c r="CF492" s="32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5"/>
      <c r="DA492" s="45"/>
    </row>
    <row r="493" spans="1:105" ht="15.75" customHeight="1">
      <c r="A493" s="54"/>
      <c r="B493" s="50"/>
      <c r="D493" s="43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/>
      <c r="CC493" s="32"/>
      <c r="CD493" s="32"/>
      <c r="CE493" s="32"/>
      <c r="CF493" s="32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43"/>
      <c r="CZ493" s="45"/>
      <c r="DA493" s="45"/>
    </row>
    <row r="494" spans="1:105" ht="15.75" customHeight="1">
      <c r="A494" s="54"/>
      <c r="B494" s="50"/>
      <c r="D494" s="43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5"/>
      <c r="DA494" s="45"/>
    </row>
    <row r="495" spans="1:105" ht="15.75" customHeight="1">
      <c r="A495" s="54"/>
      <c r="B495" s="50"/>
      <c r="D495" s="43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43"/>
      <c r="CZ495" s="45"/>
      <c r="DA495" s="45"/>
    </row>
    <row r="496" spans="1:105" ht="15.75" customHeight="1">
      <c r="A496" s="54"/>
      <c r="B496" s="50"/>
      <c r="D496" s="43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43"/>
      <c r="CZ496" s="45"/>
      <c r="DA496" s="45"/>
    </row>
    <row r="497" spans="1:105" ht="15.75" customHeight="1">
      <c r="A497" s="54"/>
      <c r="B497" s="50"/>
      <c r="D497" s="43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5"/>
      <c r="DA497" s="45"/>
    </row>
    <row r="498" spans="1:105" ht="15.75" customHeight="1">
      <c r="A498" s="54"/>
      <c r="B498" s="50"/>
      <c r="D498" s="43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43"/>
      <c r="CZ498" s="45"/>
      <c r="DA498" s="45"/>
    </row>
    <row r="499" spans="1:105" ht="15.75" customHeight="1">
      <c r="A499" s="54"/>
      <c r="B499" s="50"/>
      <c r="D499" s="43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43"/>
      <c r="CZ499" s="45"/>
      <c r="DA499" s="45"/>
    </row>
    <row r="500" spans="1:105" ht="15.75" customHeight="1">
      <c r="A500" s="54"/>
      <c r="B500" s="50"/>
      <c r="D500" s="43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5"/>
      <c r="DA500" s="45"/>
    </row>
    <row r="501" spans="1:105" ht="15.75" customHeight="1">
      <c r="A501" s="54"/>
      <c r="B501" s="50"/>
      <c r="D501" s="43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5"/>
      <c r="DA501" s="45"/>
    </row>
    <row r="502" spans="1:105" ht="15.75" customHeight="1">
      <c r="A502" s="54"/>
      <c r="B502" s="50"/>
      <c r="D502" s="43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5"/>
      <c r="DA502" s="45"/>
    </row>
    <row r="503" spans="1:105" ht="15.75" customHeight="1">
      <c r="A503" s="54"/>
      <c r="B503" s="50"/>
      <c r="D503" s="43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/>
      <c r="CB503" s="32"/>
      <c r="CC503" s="32"/>
      <c r="CD503" s="32"/>
      <c r="CE503" s="32"/>
      <c r="CF503" s="32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43"/>
      <c r="CZ503" s="45"/>
      <c r="DA503" s="45"/>
    </row>
    <row r="504" spans="1:105" ht="15.75" customHeight="1">
      <c r="A504" s="54"/>
      <c r="B504" s="50"/>
      <c r="D504" s="43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43"/>
      <c r="CZ504" s="45"/>
      <c r="DA504" s="45"/>
    </row>
    <row r="505" spans="1:105" ht="15.75" customHeight="1">
      <c r="A505" s="54"/>
      <c r="B505" s="50"/>
      <c r="D505" s="43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/>
      <c r="CC505" s="32"/>
      <c r="CD505" s="32"/>
      <c r="CE505" s="32"/>
      <c r="CF505" s="32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43"/>
      <c r="CZ505" s="45"/>
      <c r="DA505" s="45"/>
    </row>
    <row r="506" spans="1:105" ht="15.75" customHeight="1">
      <c r="A506" s="54"/>
      <c r="B506" s="50"/>
      <c r="D506" s="43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5"/>
      <c r="DA506" s="45"/>
    </row>
    <row r="507" spans="1:105" ht="15.75" customHeight="1">
      <c r="A507" s="54"/>
      <c r="B507" s="50"/>
      <c r="D507" s="43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5"/>
      <c r="DA507" s="45"/>
    </row>
    <row r="508" spans="1:105" ht="15.75" customHeight="1">
      <c r="A508" s="54"/>
      <c r="B508" s="50"/>
      <c r="D508" s="43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5"/>
      <c r="DA508" s="45"/>
    </row>
    <row r="509" spans="1:105" ht="15.75" customHeight="1">
      <c r="A509" s="54"/>
      <c r="B509" s="50"/>
      <c r="D509" s="43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43"/>
      <c r="CZ509" s="45"/>
      <c r="DA509" s="45"/>
    </row>
    <row r="510" spans="1:105" ht="15.75" customHeight="1">
      <c r="A510" s="54"/>
      <c r="B510" s="50"/>
      <c r="D510" s="43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43"/>
      <c r="CZ510" s="45"/>
      <c r="DA510" s="45"/>
    </row>
    <row r="511" spans="1:105" ht="15.75" customHeight="1">
      <c r="A511" s="54"/>
      <c r="B511" s="50"/>
      <c r="D511" s="43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43"/>
      <c r="CZ511" s="45"/>
      <c r="DA511" s="45"/>
    </row>
    <row r="512" spans="1:105" ht="15.75" customHeight="1">
      <c r="A512" s="54"/>
      <c r="B512" s="50"/>
      <c r="D512" s="43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5"/>
      <c r="DA512" s="45"/>
    </row>
    <row r="513" spans="1:105" ht="15.75" customHeight="1">
      <c r="A513" s="54"/>
      <c r="B513" s="50"/>
      <c r="D513" s="43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43"/>
      <c r="CZ513" s="45"/>
      <c r="DA513" s="45"/>
    </row>
    <row r="514" spans="1:105" ht="15.75" customHeight="1">
      <c r="A514" s="54"/>
      <c r="B514" s="50"/>
      <c r="D514" s="43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5"/>
      <c r="DA514" s="45"/>
    </row>
    <row r="515" spans="1:105" ht="15.75" customHeight="1">
      <c r="A515" s="54"/>
      <c r="B515" s="50"/>
      <c r="D515" s="43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43"/>
      <c r="CZ515" s="45"/>
      <c r="DA515" s="45"/>
    </row>
    <row r="516" spans="1:105" ht="15.75" customHeight="1">
      <c r="A516" s="54"/>
      <c r="B516" s="50"/>
      <c r="D516" s="43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5"/>
      <c r="DA516" s="45"/>
    </row>
    <row r="517" spans="1:105" ht="15.75" customHeight="1">
      <c r="A517" s="54"/>
      <c r="B517" s="50"/>
      <c r="D517" s="43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43"/>
      <c r="CZ517" s="45"/>
      <c r="DA517" s="45"/>
    </row>
    <row r="518" spans="1:105" ht="15.75" customHeight="1">
      <c r="A518" s="54"/>
      <c r="B518" s="50"/>
      <c r="D518" s="43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43"/>
      <c r="CZ518" s="45"/>
      <c r="DA518" s="45"/>
    </row>
    <row r="519" spans="1:105" ht="15.75" customHeight="1">
      <c r="A519" s="54"/>
      <c r="B519" s="50"/>
      <c r="D519" s="43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/>
      <c r="CE519" s="32"/>
      <c r="CF519" s="32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43"/>
      <c r="CZ519" s="45"/>
      <c r="DA519" s="45"/>
    </row>
    <row r="520" spans="1:105" ht="15.75" customHeight="1">
      <c r="A520" s="54"/>
      <c r="B520" s="50"/>
      <c r="D520" s="43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  <c r="BL520" s="32"/>
      <c r="BM520" s="32"/>
      <c r="BN520" s="32"/>
      <c r="BO520" s="32"/>
      <c r="BP520" s="32"/>
      <c r="BQ520" s="32"/>
      <c r="BR520" s="32"/>
      <c r="BS520" s="32"/>
      <c r="BT520" s="32"/>
      <c r="BU520" s="32"/>
      <c r="BV520" s="32"/>
      <c r="BW520" s="32"/>
      <c r="BX520" s="32"/>
      <c r="BY520" s="32"/>
      <c r="BZ520" s="32"/>
      <c r="CA520" s="32"/>
      <c r="CB520" s="32"/>
      <c r="CC520" s="32"/>
      <c r="CD520" s="32"/>
      <c r="CE520" s="32"/>
      <c r="CF520" s="32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43"/>
      <c r="CZ520" s="45"/>
      <c r="DA520" s="45"/>
    </row>
    <row r="521" spans="1:105" ht="15.75" customHeight="1">
      <c r="A521" s="54"/>
      <c r="B521" s="50"/>
      <c r="D521" s="43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  <c r="BL521" s="32"/>
      <c r="BM521" s="32"/>
      <c r="BN521" s="32"/>
      <c r="BO521" s="32"/>
      <c r="BP521" s="32"/>
      <c r="BQ521" s="32"/>
      <c r="BR521" s="32"/>
      <c r="BS521" s="32"/>
      <c r="BT521" s="32"/>
      <c r="BU521" s="32"/>
      <c r="BV521" s="32"/>
      <c r="BW521" s="32"/>
      <c r="BX521" s="32"/>
      <c r="BY521" s="32"/>
      <c r="BZ521" s="32"/>
      <c r="CA521" s="32"/>
      <c r="CB521" s="32"/>
      <c r="CC521" s="32"/>
      <c r="CD521" s="32"/>
      <c r="CE521" s="32"/>
      <c r="CF521" s="32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5"/>
      <c r="DA521" s="45"/>
    </row>
    <row r="522" spans="1:105" ht="15.75" customHeight="1">
      <c r="A522" s="54"/>
      <c r="B522" s="50"/>
      <c r="D522" s="43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  <c r="BO522" s="32"/>
      <c r="BP522" s="32"/>
      <c r="BQ522" s="32"/>
      <c r="BR522" s="32"/>
      <c r="BS522" s="32"/>
      <c r="BT522" s="32"/>
      <c r="BU522" s="32"/>
      <c r="BV522" s="32"/>
      <c r="BW522" s="32"/>
      <c r="BX522" s="32"/>
      <c r="BY522" s="32"/>
      <c r="BZ522" s="32"/>
      <c r="CA522" s="32"/>
      <c r="CB522" s="32"/>
      <c r="CC522" s="32"/>
      <c r="CD522" s="32"/>
      <c r="CE522" s="32"/>
      <c r="CF522" s="32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5"/>
      <c r="DA522" s="45"/>
    </row>
    <row r="523" spans="1:105" ht="15.75" customHeight="1">
      <c r="A523" s="54"/>
      <c r="B523" s="50"/>
      <c r="D523" s="43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  <c r="BL523" s="32"/>
      <c r="BM523" s="32"/>
      <c r="BN523" s="32"/>
      <c r="BO523" s="32"/>
      <c r="BP523" s="32"/>
      <c r="BQ523" s="32"/>
      <c r="BR523" s="32"/>
      <c r="BS523" s="32"/>
      <c r="BT523" s="32"/>
      <c r="BU523" s="32"/>
      <c r="BV523" s="32"/>
      <c r="BW523" s="32"/>
      <c r="BX523" s="32"/>
      <c r="BY523" s="32"/>
      <c r="BZ523" s="32"/>
      <c r="CA523" s="32"/>
      <c r="CB523" s="32"/>
      <c r="CC523" s="32"/>
      <c r="CD523" s="32"/>
      <c r="CE523" s="32"/>
      <c r="CF523" s="32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5"/>
      <c r="DA523" s="45"/>
    </row>
    <row r="524" spans="1:105" ht="15.75" customHeight="1">
      <c r="A524" s="54"/>
      <c r="B524" s="50"/>
      <c r="D524" s="43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  <c r="BL524" s="32"/>
      <c r="BM524" s="32"/>
      <c r="BN524" s="32"/>
      <c r="BO524" s="32"/>
      <c r="BP524" s="32"/>
      <c r="BQ524" s="32"/>
      <c r="BR524" s="32"/>
      <c r="BS524" s="32"/>
      <c r="BT524" s="32"/>
      <c r="BU524" s="32"/>
      <c r="BV524" s="32"/>
      <c r="BW524" s="32"/>
      <c r="BX524" s="32"/>
      <c r="BY524" s="32"/>
      <c r="BZ524" s="32"/>
      <c r="CA524" s="32"/>
      <c r="CB524" s="32"/>
      <c r="CC524" s="32"/>
      <c r="CD524" s="32"/>
      <c r="CE524" s="32"/>
      <c r="CF524" s="32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5"/>
      <c r="DA524" s="45"/>
    </row>
    <row r="525" spans="1:105" ht="15.75" customHeight="1">
      <c r="A525" s="54"/>
      <c r="B525" s="50"/>
      <c r="D525" s="43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  <c r="BL525" s="32"/>
      <c r="BM525" s="32"/>
      <c r="BN525" s="32"/>
      <c r="BO525" s="32"/>
      <c r="BP525" s="32"/>
      <c r="BQ525" s="32"/>
      <c r="BR525" s="32"/>
      <c r="BS525" s="32"/>
      <c r="BT525" s="32"/>
      <c r="BU525" s="32"/>
      <c r="BV525" s="32"/>
      <c r="BW525" s="32"/>
      <c r="BX525" s="32"/>
      <c r="BY525" s="32"/>
      <c r="BZ525" s="32"/>
      <c r="CA525" s="32"/>
      <c r="CB525" s="32"/>
      <c r="CC525" s="32"/>
      <c r="CD525" s="32"/>
      <c r="CE525" s="32"/>
      <c r="CF525" s="32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5"/>
      <c r="DA525" s="45"/>
    </row>
    <row r="526" spans="1:105" ht="15.75" customHeight="1">
      <c r="A526" s="54"/>
      <c r="B526" s="50"/>
      <c r="D526" s="43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  <c r="BF526" s="32"/>
      <c r="BG526" s="32"/>
      <c r="BH526" s="32"/>
      <c r="BI526" s="32"/>
      <c r="BJ526" s="32"/>
      <c r="BK526" s="32"/>
      <c r="BL526" s="32"/>
      <c r="BM526" s="32"/>
      <c r="BN526" s="32"/>
      <c r="BO526" s="32"/>
      <c r="BP526" s="32"/>
      <c r="BQ526" s="32"/>
      <c r="BR526" s="32"/>
      <c r="BS526" s="32"/>
      <c r="BT526" s="32"/>
      <c r="BU526" s="32"/>
      <c r="BV526" s="32"/>
      <c r="BW526" s="32"/>
      <c r="BX526" s="32"/>
      <c r="BY526" s="32"/>
      <c r="BZ526" s="32"/>
      <c r="CA526" s="32"/>
      <c r="CB526" s="32"/>
      <c r="CC526" s="32"/>
      <c r="CD526" s="32"/>
      <c r="CE526" s="32"/>
      <c r="CF526" s="32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5"/>
      <c r="DA526" s="45"/>
    </row>
    <row r="527" spans="1:105" ht="15.75" customHeight="1">
      <c r="A527" s="54"/>
      <c r="B527" s="50"/>
      <c r="D527" s="43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  <c r="BF527" s="32"/>
      <c r="BG527" s="32"/>
      <c r="BH527" s="32"/>
      <c r="BI527" s="32"/>
      <c r="BJ527" s="32"/>
      <c r="BK527" s="32"/>
      <c r="BL527" s="32"/>
      <c r="BM527" s="32"/>
      <c r="BN527" s="32"/>
      <c r="BO527" s="32"/>
      <c r="BP527" s="32"/>
      <c r="BQ527" s="32"/>
      <c r="BR527" s="32"/>
      <c r="BS527" s="32"/>
      <c r="BT527" s="32"/>
      <c r="BU527" s="32"/>
      <c r="BV527" s="32"/>
      <c r="BW527" s="32"/>
      <c r="BX527" s="32"/>
      <c r="BY527" s="32"/>
      <c r="BZ527" s="32"/>
      <c r="CA527" s="32"/>
      <c r="CB527" s="32"/>
      <c r="CC527" s="32"/>
      <c r="CD527" s="32"/>
      <c r="CE527" s="32"/>
      <c r="CF527" s="32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5"/>
      <c r="DA527" s="45"/>
    </row>
    <row r="528" spans="1:105" ht="15.75" customHeight="1">
      <c r="A528" s="54"/>
      <c r="B528" s="50"/>
      <c r="D528" s="43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D528" s="32"/>
      <c r="BE528" s="32"/>
      <c r="BF528" s="32"/>
      <c r="BG528" s="32"/>
      <c r="BH528" s="32"/>
      <c r="BI528" s="32"/>
      <c r="BJ528" s="32"/>
      <c r="BK528" s="32"/>
      <c r="BL528" s="32"/>
      <c r="BM528" s="32"/>
      <c r="BN528" s="32"/>
      <c r="BO528" s="32"/>
      <c r="BP528" s="32"/>
      <c r="BQ528" s="32"/>
      <c r="BR528" s="32"/>
      <c r="BS528" s="32"/>
      <c r="BT528" s="32"/>
      <c r="BU528" s="32"/>
      <c r="BV528" s="32"/>
      <c r="BW528" s="32"/>
      <c r="BX528" s="32"/>
      <c r="BY528" s="32"/>
      <c r="BZ528" s="32"/>
      <c r="CA528" s="32"/>
      <c r="CB528" s="32"/>
      <c r="CC528" s="32"/>
      <c r="CD528" s="32"/>
      <c r="CE528" s="32"/>
      <c r="CF528" s="32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43"/>
      <c r="CZ528" s="45"/>
      <c r="DA528" s="45"/>
    </row>
    <row r="529" spans="1:105" ht="15.75" customHeight="1">
      <c r="A529" s="54"/>
      <c r="B529" s="50"/>
      <c r="D529" s="43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  <c r="BF529" s="32"/>
      <c r="BG529" s="32"/>
      <c r="BH529" s="32"/>
      <c r="BI529" s="32"/>
      <c r="BJ529" s="32"/>
      <c r="BK529" s="32"/>
      <c r="BL529" s="32"/>
      <c r="BM529" s="32"/>
      <c r="BN529" s="32"/>
      <c r="BO529" s="32"/>
      <c r="BP529" s="32"/>
      <c r="BQ529" s="32"/>
      <c r="BR529" s="32"/>
      <c r="BS529" s="32"/>
      <c r="BT529" s="32"/>
      <c r="BU529" s="32"/>
      <c r="BV529" s="32"/>
      <c r="BW529" s="32"/>
      <c r="BX529" s="32"/>
      <c r="BY529" s="32"/>
      <c r="BZ529" s="32"/>
      <c r="CA529" s="32"/>
      <c r="CB529" s="32"/>
      <c r="CC529" s="32"/>
      <c r="CD529" s="32"/>
      <c r="CE529" s="32"/>
      <c r="CF529" s="32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5"/>
      <c r="DA529" s="45"/>
    </row>
    <row r="530" spans="1:105" ht="15.75" customHeight="1">
      <c r="A530" s="54"/>
      <c r="B530" s="50"/>
      <c r="D530" s="43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  <c r="BO530" s="32"/>
      <c r="BP530" s="32"/>
      <c r="BQ530" s="32"/>
      <c r="BR530" s="32"/>
      <c r="BS530" s="32"/>
      <c r="BT530" s="32"/>
      <c r="BU530" s="32"/>
      <c r="BV530" s="32"/>
      <c r="BW530" s="32"/>
      <c r="BX530" s="32"/>
      <c r="BY530" s="32"/>
      <c r="BZ530" s="32"/>
      <c r="CA530" s="32"/>
      <c r="CB530" s="32"/>
      <c r="CC530" s="32"/>
      <c r="CD530" s="32"/>
      <c r="CE530" s="32"/>
      <c r="CF530" s="32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5"/>
      <c r="DA530" s="45"/>
    </row>
    <row r="531" spans="1:105" ht="15.75" customHeight="1">
      <c r="A531" s="54"/>
      <c r="B531" s="50"/>
      <c r="D531" s="43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  <c r="BT531" s="32"/>
      <c r="BU531" s="32"/>
      <c r="BV531" s="32"/>
      <c r="BW531" s="32"/>
      <c r="BX531" s="32"/>
      <c r="BY531" s="32"/>
      <c r="BZ531" s="32"/>
      <c r="CA531" s="32"/>
      <c r="CB531" s="32"/>
      <c r="CC531" s="32"/>
      <c r="CD531" s="32"/>
      <c r="CE531" s="32"/>
      <c r="CF531" s="32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5"/>
      <c r="DA531" s="45"/>
    </row>
    <row r="532" spans="1:105" ht="15.75" customHeight="1">
      <c r="A532" s="54"/>
      <c r="B532" s="50"/>
      <c r="D532" s="43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  <c r="BT532" s="32"/>
      <c r="BU532" s="32"/>
      <c r="BV532" s="32"/>
      <c r="BW532" s="32"/>
      <c r="BX532" s="32"/>
      <c r="BY532" s="32"/>
      <c r="BZ532" s="32"/>
      <c r="CA532" s="32"/>
      <c r="CB532" s="32"/>
      <c r="CC532" s="32"/>
      <c r="CD532" s="32"/>
      <c r="CE532" s="32"/>
      <c r="CF532" s="32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5"/>
      <c r="DA532" s="45"/>
    </row>
    <row r="533" spans="1:105" ht="15.75" customHeight="1">
      <c r="A533" s="54"/>
      <c r="B533" s="50"/>
      <c r="D533" s="43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  <c r="BT533" s="32"/>
      <c r="BU533" s="32"/>
      <c r="BV533" s="32"/>
      <c r="BW533" s="32"/>
      <c r="BX533" s="32"/>
      <c r="BY533" s="32"/>
      <c r="BZ533" s="32"/>
      <c r="CA533" s="32"/>
      <c r="CB533" s="32"/>
      <c r="CC533" s="32"/>
      <c r="CD533" s="32"/>
      <c r="CE533" s="32"/>
      <c r="CF533" s="32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43"/>
      <c r="CZ533" s="45"/>
      <c r="DA533" s="45"/>
    </row>
    <row r="534" spans="1:105" ht="15.75" customHeight="1">
      <c r="A534" s="54"/>
      <c r="B534" s="50"/>
      <c r="D534" s="43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  <c r="BT534" s="32"/>
      <c r="BU534" s="32"/>
      <c r="BV534" s="32"/>
      <c r="BW534" s="32"/>
      <c r="BX534" s="32"/>
      <c r="BY534" s="32"/>
      <c r="BZ534" s="32"/>
      <c r="CA534" s="32"/>
      <c r="CB534" s="32"/>
      <c r="CC534" s="32"/>
      <c r="CD534" s="32"/>
      <c r="CE534" s="32"/>
      <c r="CF534" s="32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5"/>
      <c r="DA534" s="45"/>
    </row>
    <row r="535" spans="1:105" ht="15.75" customHeight="1">
      <c r="A535" s="54"/>
      <c r="B535" s="50"/>
      <c r="D535" s="43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  <c r="BT535" s="32"/>
      <c r="BU535" s="32"/>
      <c r="BV535" s="32"/>
      <c r="BW535" s="32"/>
      <c r="BX535" s="32"/>
      <c r="BY535" s="32"/>
      <c r="BZ535" s="32"/>
      <c r="CA535" s="32"/>
      <c r="CB535" s="32"/>
      <c r="CC535" s="32"/>
      <c r="CD535" s="32"/>
      <c r="CE535" s="32"/>
      <c r="CF535" s="32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5"/>
      <c r="DA535" s="45"/>
    </row>
    <row r="536" spans="1:105" ht="15.75" customHeight="1">
      <c r="A536" s="54"/>
      <c r="B536" s="50"/>
      <c r="D536" s="43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  <c r="BT536" s="32"/>
      <c r="BU536" s="32"/>
      <c r="BV536" s="32"/>
      <c r="BW536" s="32"/>
      <c r="BX536" s="32"/>
      <c r="BY536" s="32"/>
      <c r="BZ536" s="32"/>
      <c r="CA536" s="32"/>
      <c r="CB536" s="32"/>
      <c r="CC536" s="32"/>
      <c r="CD536" s="32"/>
      <c r="CE536" s="32"/>
      <c r="CF536" s="32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5"/>
      <c r="DA536" s="45"/>
    </row>
    <row r="537" spans="1:105" ht="15.75" customHeight="1">
      <c r="A537" s="54"/>
      <c r="B537" s="50"/>
      <c r="D537" s="43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  <c r="BT537" s="32"/>
      <c r="BU537" s="32"/>
      <c r="BV537" s="32"/>
      <c r="BW537" s="32"/>
      <c r="BX537" s="32"/>
      <c r="BY537" s="32"/>
      <c r="BZ537" s="32"/>
      <c r="CA537" s="32"/>
      <c r="CB537" s="32"/>
      <c r="CC537" s="32"/>
      <c r="CD537" s="32"/>
      <c r="CE537" s="32"/>
      <c r="CF537" s="32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5"/>
      <c r="DA537" s="45"/>
    </row>
    <row r="538" spans="1:105" ht="15.75" customHeight="1">
      <c r="A538" s="54"/>
      <c r="B538" s="50"/>
      <c r="D538" s="43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43"/>
      <c r="CZ538" s="45"/>
      <c r="DA538" s="45"/>
    </row>
    <row r="539" spans="1:105" ht="15.75" customHeight="1">
      <c r="A539" s="54"/>
      <c r="B539" s="50"/>
      <c r="D539" s="43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5"/>
      <c r="DA539" s="45"/>
    </row>
    <row r="540" spans="1:105" ht="15.75" customHeight="1">
      <c r="A540" s="54"/>
      <c r="B540" s="50"/>
      <c r="D540" s="43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5"/>
      <c r="DA540" s="45"/>
    </row>
    <row r="541" spans="1:105" ht="15.75" customHeight="1">
      <c r="A541" s="54"/>
      <c r="B541" s="50"/>
      <c r="D541" s="43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  <c r="BT541" s="32"/>
      <c r="BU541" s="32"/>
      <c r="BV541" s="32"/>
      <c r="BW541" s="32"/>
      <c r="BX541" s="32"/>
      <c r="BY541" s="32"/>
      <c r="BZ541" s="32"/>
      <c r="CA541" s="32"/>
      <c r="CB541" s="32"/>
      <c r="CC541" s="32"/>
      <c r="CD541" s="32"/>
      <c r="CE541" s="32"/>
      <c r="CF541" s="32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5"/>
      <c r="DA541" s="45"/>
    </row>
    <row r="542" spans="1:105" ht="15.75" customHeight="1">
      <c r="A542" s="54"/>
      <c r="B542" s="50"/>
      <c r="D542" s="43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  <c r="BT542" s="32"/>
      <c r="BU542" s="32"/>
      <c r="BV542" s="32"/>
      <c r="BW542" s="32"/>
      <c r="BX542" s="32"/>
      <c r="BY542" s="32"/>
      <c r="BZ542" s="32"/>
      <c r="CA542" s="32"/>
      <c r="CB542" s="32"/>
      <c r="CC542" s="32"/>
      <c r="CD542" s="32"/>
      <c r="CE542" s="32"/>
      <c r="CF542" s="32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5"/>
      <c r="DA542" s="45"/>
    </row>
    <row r="543" spans="1:105" ht="15.75" customHeight="1">
      <c r="A543" s="54"/>
      <c r="B543" s="50"/>
      <c r="D543" s="43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  <c r="BT543" s="32"/>
      <c r="BU543" s="32"/>
      <c r="BV543" s="32"/>
      <c r="BW543" s="32"/>
      <c r="BX543" s="32"/>
      <c r="BY543" s="32"/>
      <c r="BZ543" s="32"/>
      <c r="CA543" s="32"/>
      <c r="CB543" s="32"/>
      <c r="CC543" s="32"/>
      <c r="CD543" s="32"/>
      <c r="CE543" s="32"/>
      <c r="CF543" s="32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5"/>
      <c r="DA543" s="45"/>
    </row>
    <row r="544" spans="1:105" ht="15.75" customHeight="1">
      <c r="A544" s="54"/>
      <c r="B544" s="50"/>
      <c r="D544" s="43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  <c r="BT544" s="32"/>
      <c r="BU544" s="32"/>
      <c r="BV544" s="32"/>
      <c r="BW544" s="32"/>
      <c r="BX544" s="32"/>
      <c r="BY544" s="32"/>
      <c r="BZ544" s="32"/>
      <c r="CA544" s="32"/>
      <c r="CB544" s="32"/>
      <c r="CC544" s="32"/>
      <c r="CD544" s="32"/>
      <c r="CE544" s="32"/>
      <c r="CF544" s="32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5"/>
      <c r="DA544" s="45"/>
    </row>
    <row r="545" spans="1:105" ht="15.75" customHeight="1">
      <c r="A545" s="54"/>
      <c r="B545" s="50"/>
      <c r="D545" s="43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  <c r="BT545" s="32"/>
      <c r="BU545" s="32"/>
      <c r="BV545" s="32"/>
      <c r="BW545" s="32"/>
      <c r="BX545" s="32"/>
      <c r="BY545" s="32"/>
      <c r="BZ545" s="32"/>
      <c r="CA545" s="32"/>
      <c r="CB545" s="32"/>
      <c r="CC545" s="32"/>
      <c r="CD545" s="32"/>
      <c r="CE545" s="32"/>
      <c r="CF545" s="32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5"/>
      <c r="DA545" s="45"/>
    </row>
    <row r="546" spans="1:105" ht="15.75" customHeight="1">
      <c r="A546" s="54"/>
      <c r="B546" s="50"/>
      <c r="D546" s="43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  <c r="BT546" s="32"/>
      <c r="BU546" s="32"/>
      <c r="BV546" s="32"/>
      <c r="BW546" s="32"/>
      <c r="BX546" s="32"/>
      <c r="BY546" s="32"/>
      <c r="BZ546" s="32"/>
      <c r="CA546" s="32"/>
      <c r="CB546" s="32"/>
      <c r="CC546" s="32"/>
      <c r="CD546" s="32"/>
      <c r="CE546" s="32"/>
      <c r="CF546" s="32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5"/>
      <c r="DA546" s="45"/>
    </row>
    <row r="547" spans="1:105" ht="15.75" customHeight="1">
      <c r="A547" s="54"/>
      <c r="B547" s="50"/>
      <c r="D547" s="43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  <c r="BT547" s="32"/>
      <c r="BU547" s="32"/>
      <c r="BV547" s="32"/>
      <c r="BW547" s="32"/>
      <c r="BX547" s="32"/>
      <c r="BY547" s="32"/>
      <c r="BZ547" s="32"/>
      <c r="CA547" s="32"/>
      <c r="CB547" s="32"/>
      <c r="CC547" s="32"/>
      <c r="CD547" s="32"/>
      <c r="CE547" s="32"/>
      <c r="CF547" s="32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5"/>
      <c r="DA547" s="45"/>
    </row>
    <row r="548" spans="1:105" ht="15.75" customHeight="1">
      <c r="A548" s="54"/>
      <c r="B548" s="50"/>
      <c r="D548" s="43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  <c r="BT548" s="32"/>
      <c r="BU548" s="32"/>
      <c r="BV548" s="32"/>
      <c r="BW548" s="32"/>
      <c r="BX548" s="32"/>
      <c r="BY548" s="32"/>
      <c r="BZ548" s="32"/>
      <c r="CA548" s="32"/>
      <c r="CB548" s="32"/>
      <c r="CC548" s="32"/>
      <c r="CD548" s="32"/>
      <c r="CE548" s="32"/>
      <c r="CF548" s="32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5"/>
      <c r="DA548" s="45"/>
    </row>
    <row r="549" spans="1:105" ht="15.75" customHeight="1">
      <c r="A549" s="54"/>
      <c r="B549" s="50"/>
      <c r="D549" s="43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  <c r="BT549" s="32"/>
      <c r="BU549" s="32"/>
      <c r="BV549" s="32"/>
      <c r="BW549" s="32"/>
      <c r="BX549" s="32"/>
      <c r="BY549" s="32"/>
      <c r="BZ549" s="32"/>
      <c r="CA549" s="32"/>
      <c r="CB549" s="32"/>
      <c r="CC549" s="32"/>
      <c r="CD549" s="32"/>
      <c r="CE549" s="32"/>
      <c r="CF549" s="32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5"/>
      <c r="DA549" s="45"/>
    </row>
    <row r="550" spans="1:105" ht="15.75" customHeight="1">
      <c r="A550" s="54"/>
      <c r="B550" s="50"/>
      <c r="D550" s="43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  <c r="BT550" s="32"/>
      <c r="BU550" s="32"/>
      <c r="BV550" s="32"/>
      <c r="BW550" s="32"/>
      <c r="BX550" s="32"/>
      <c r="BY550" s="32"/>
      <c r="BZ550" s="32"/>
      <c r="CA550" s="32"/>
      <c r="CB550" s="32"/>
      <c r="CC550" s="32"/>
      <c r="CD550" s="32"/>
      <c r="CE550" s="32"/>
      <c r="CF550" s="32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5"/>
      <c r="DA550" s="45"/>
    </row>
    <row r="551" spans="1:105" ht="15.75" customHeight="1">
      <c r="A551" s="54"/>
      <c r="B551" s="50"/>
      <c r="D551" s="43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  <c r="BT551" s="32"/>
      <c r="BU551" s="32"/>
      <c r="BV551" s="32"/>
      <c r="BW551" s="32"/>
      <c r="BX551" s="32"/>
      <c r="BY551" s="32"/>
      <c r="BZ551" s="32"/>
      <c r="CA551" s="32"/>
      <c r="CB551" s="32"/>
      <c r="CC551" s="32"/>
      <c r="CD551" s="32"/>
      <c r="CE551" s="32"/>
      <c r="CF551" s="32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5"/>
      <c r="DA551" s="45"/>
    </row>
    <row r="552" spans="1:105" ht="15.75" customHeight="1">
      <c r="A552" s="54"/>
      <c r="B552" s="50"/>
      <c r="D552" s="43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  <c r="BT552" s="32"/>
      <c r="BU552" s="32"/>
      <c r="BV552" s="32"/>
      <c r="BW552" s="32"/>
      <c r="BX552" s="32"/>
      <c r="BY552" s="32"/>
      <c r="BZ552" s="32"/>
      <c r="CA552" s="32"/>
      <c r="CB552" s="32"/>
      <c r="CC552" s="32"/>
      <c r="CD552" s="32"/>
      <c r="CE552" s="32"/>
      <c r="CF552" s="32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5"/>
      <c r="DA552" s="45"/>
    </row>
    <row r="553" spans="1:105" ht="15.75" customHeight="1">
      <c r="A553" s="54"/>
      <c r="B553" s="50"/>
      <c r="D553" s="43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5"/>
      <c r="DA553" s="45"/>
    </row>
    <row r="554" spans="1:105" ht="15.75" customHeight="1">
      <c r="A554" s="54"/>
      <c r="B554" s="50"/>
      <c r="D554" s="43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5"/>
      <c r="DA554" s="45"/>
    </row>
    <row r="555" spans="1:105" ht="15.75" customHeight="1">
      <c r="A555" s="54"/>
      <c r="B555" s="50"/>
      <c r="D555" s="43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5"/>
      <c r="DA555" s="45"/>
    </row>
    <row r="556" spans="1:105" ht="15.75" customHeight="1">
      <c r="A556" s="54"/>
      <c r="B556" s="50"/>
      <c r="D556" s="43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5"/>
      <c r="DA556" s="45"/>
    </row>
    <row r="557" spans="1:105" ht="15.75" customHeight="1">
      <c r="A557" s="54"/>
      <c r="B557" s="50"/>
      <c r="D557" s="43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5"/>
      <c r="DA557" s="45"/>
    </row>
    <row r="558" spans="1:105" ht="15.75" customHeight="1">
      <c r="A558" s="54"/>
      <c r="B558" s="50"/>
      <c r="D558" s="43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5"/>
      <c r="DA558" s="45"/>
    </row>
    <row r="559" spans="1:105" ht="15.75" customHeight="1">
      <c r="A559" s="54"/>
      <c r="B559" s="50"/>
      <c r="D559" s="43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5"/>
      <c r="DA559" s="45"/>
    </row>
    <row r="560" spans="1:105" ht="15.75" customHeight="1">
      <c r="A560" s="54"/>
      <c r="B560" s="50"/>
      <c r="D560" s="43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5"/>
      <c r="DA560" s="45"/>
    </row>
    <row r="561" spans="1:105" ht="15.75" customHeight="1">
      <c r="A561" s="54"/>
      <c r="B561" s="50"/>
      <c r="D561" s="43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5"/>
      <c r="DA561" s="45"/>
    </row>
    <row r="562" spans="1:105" ht="15.75" customHeight="1">
      <c r="A562" s="54"/>
      <c r="B562" s="50"/>
      <c r="D562" s="43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5"/>
      <c r="DA562" s="45"/>
    </row>
    <row r="563" spans="1:105" ht="15.75" customHeight="1">
      <c r="A563" s="54"/>
      <c r="B563" s="50"/>
      <c r="D563" s="43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  <c r="BO563" s="32"/>
      <c r="BP563" s="32"/>
      <c r="BQ563" s="32"/>
      <c r="BR563" s="32"/>
      <c r="BS563" s="32"/>
      <c r="BT563" s="32"/>
      <c r="BU563" s="32"/>
      <c r="BV563" s="32"/>
      <c r="BW563" s="32"/>
      <c r="BX563" s="32"/>
      <c r="BY563" s="32"/>
      <c r="BZ563" s="32"/>
      <c r="CA563" s="32"/>
      <c r="CB563" s="32"/>
      <c r="CC563" s="32"/>
      <c r="CD563" s="32"/>
      <c r="CE563" s="32"/>
      <c r="CF563" s="32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5"/>
      <c r="DA563" s="45"/>
    </row>
    <row r="564" spans="1:105" ht="15.75" customHeight="1">
      <c r="A564" s="54"/>
      <c r="B564" s="50"/>
      <c r="D564" s="43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D564" s="32"/>
      <c r="BE564" s="32"/>
      <c r="BF564" s="32"/>
      <c r="BG564" s="32"/>
      <c r="BH564" s="32"/>
      <c r="BI564" s="32"/>
      <c r="BJ564" s="32"/>
      <c r="BK564" s="32"/>
      <c r="BL564" s="32"/>
      <c r="BM564" s="32"/>
      <c r="BN564" s="32"/>
      <c r="BO564" s="32"/>
      <c r="BP564" s="32"/>
      <c r="BQ564" s="32"/>
      <c r="BR564" s="32"/>
      <c r="BS564" s="32"/>
      <c r="BT564" s="32"/>
      <c r="BU564" s="32"/>
      <c r="BV564" s="32"/>
      <c r="BW564" s="32"/>
      <c r="BX564" s="32"/>
      <c r="BY564" s="32"/>
      <c r="BZ564" s="32"/>
      <c r="CA564" s="32"/>
      <c r="CB564" s="32"/>
      <c r="CC564" s="32"/>
      <c r="CD564" s="32"/>
      <c r="CE564" s="32"/>
      <c r="CF564" s="32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5"/>
      <c r="DA564" s="45"/>
    </row>
    <row r="565" spans="1:105" ht="15.75" customHeight="1">
      <c r="A565" s="54"/>
      <c r="B565" s="50"/>
      <c r="D565" s="43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D565" s="32"/>
      <c r="BE565" s="32"/>
      <c r="BF565" s="32"/>
      <c r="BG565" s="32"/>
      <c r="BH565" s="32"/>
      <c r="BI565" s="32"/>
      <c r="BJ565" s="32"/>
      <c r="BK565" s="32"/>
      <c r="BL565" s="32"/>
      <c r="BM565" s="32"/>
      <c r="BN565" s="32"/>
      <c r="BO565" s="32"/>
      <c r="BP565" s="32"/>
      <c r="BQ565" s="32"/>
      <c r="BR565" s="32"/>
      <c r="BS565" s="32"/>
      <c r="BT565" s="32"/>
      <c r="BU565" s="32"/>
      <c r="BV565" s="32"/>
      <c r="BW565" s="32"/>
      <c r="BX565" s="32"/>
      <c r="BY565" s="32"/>
      <c r="BZ565" s="32"/>
      <c r="CA565" s="32"/>
      <c r="CB565" s="32"/>
      <c r="CC565" s="32"/>
      <c r="CD565" s="32"/>
      <c r="CE565" s="32"/>
      <c r="CF565" s="32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5"/>
      <c r="DA565" s="45"/>
    </row>
    <row r="566" spans="1:105" ht="15.75" customHeight="1">
      <c r="A566" s="54"/>
      <c r="B566" s="50"/>
      <c r="D566" s="43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D566" s="32"/>
      <c r="BE566" s="32"/>
      <c r="BF566" s="32"/>
      <c r="BG566" s="32"/>
      <c r="BH566" s="32"/>
      <c r="BI566" s="32"/>
      <c r="BJ566" s="32"/>
      <c r="BK566" s="32"/>
      <c r="BL566" s="32"/>
      <c r="BM566" s="32"/>
      <c r="BN566" s="32"/>
      <c r="BO566" s="32"/>
      <c r="BP566" s="32"/>
      <c r="BQ566" s="32"/>
      <c r="BR566" s="32"/>
      <c r="BS566" s="32"/>
      <c r="BT566" s="32"/>
      <c r="BU566" s="32"/>
      <c r="BV566" s="32"/>
      <c r="BW566" s="32"/>
      <c r="BX566" s="32"/>
      <c r="BY566" s="32"/>
      <c r="BZ566" s="32"/>
      <c r="CA566" s="32"/>
      <c r="CB566" s="32"/>
      <c r="CC566" s="32"/>
      <c r="CD566" s="32"/>
      <c r="CE566" s="32"/>
      <c r="CF566" s="32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5"/>
      <c r="DA566" s="45"/>
    </row>
    <row r="567" spans="1:105" ht="15.75" customHeight="1">
      <c r="A567" s="54"/>
      <c r="B567" s="50"/>
      <c r="D567" s="43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D567" s="32"/>
      <c r="BE567" s="32"/>
      <c r="BF567" s="32"/>
      <c r="BG567" s="32"/>
      <c r="BH567" s="32"/>
      <c r="BI567" s="32"/>
      <c r="BJ567" s="32"/>
      <c r="BK567" s="32"/>
      <c r="BL567" s="32"/>
      <c r="BM567" s="32"/>
      <c r="BN567" s="32"/>
      <c r="BO567" s="32"/>
      <c r="BP567" s="32"/>
      <c r="BQ567" s="32"/>
      <c r="BR567" s="32"/>
      <c r="BS567" s="32"/>
      <c r="BT567" s="32"/>
      <c r="BU567" s="32"/>
      <c r="BV567" s="32"/>
      <c r="BW567" s="32"/>
      <c r="BX567" s="32"/>
      <c r="BY567" s="32"/>
      <c r="BZ567" s="32"/>
      <c r="CA567" s="32"/>
      <c r="CB567" s="32"/>
      <c r="CC567" s="32"/>
      <c r="CD567" s="32"/>
      <c r="CE567" s="32"/>
      <c r="CF567" s="32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5"/>
      <c r="DA567" s="45"/>
    </row>
    <row r="568" spans="1:105" ht="15.75" customHeight="1">
      <c r="A568" s="54"/>
      <c r="B568" s="50"/>
      <c r="D568" s="43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D568" s="32"/>
      <c r="BE568" s="32"/>
      <c r="BF568" s="32"/>
      <c r="BG568" s="32"/>
      <c r="BH568" s="32"/>
      <c r="BI568" s="32"/>
      <c r="BJ568" s="32"/>
      <c r="BK568" s="32"/>
      <c r="BL568" s="32"/>
      <c r="BM568" s="32"/>
      <c r="BN568" s="32"/>
      <c r="BO568" s="32"/>
      <c r="BP568" s="32"/>
      <c r="BQ568" s="32"/>
      <c r="BR568" s="32"/>
      <c r="BS568" s="32"/>
      <c r="BT568" s="32"/>
      <c r="BU568" s="32"/>
      <c r="BV568" s="32"/>
      <c r="BW568" s="32"/>
      <c r="BX568" s="32"/>
      <c r="BY568" s="32"/>
      <c r="BZ568" s="32"/>
      <c r="CA568" s="32"/>
      <c r="CB568" s="32"/>
      <c r="CC568" s="32"/>
      <c r="CD568" s="32"/>
      <c r="CE568" s="32"/>
      <c r="CF568" s="32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5"/>
      <c r="DA568" s="45"/>
    </row>
    <row r="569" spans="1:105" ht="15.75" customHeight="1">
      <c r="A569" s="54"/>
      <c r="B569" s="50"/>
      <c r="D569" s="43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D569" s="32"/>
      <c r="BE569" s="32"/>
      <c r="BF569" s="32"/>
      <c r="BG569" s="32"/>
      <c r="BH569" s="32"/>
      <c r="BI569" s="32"/>
      <c r="BJ569" s="32"/>
      <c r="BK569" s="32"/>
      <c r="BL569" s="32"/>
      <c r="BM569" s="32"/>
      <c r="BN569" s="32"/>
      <c r="BO569" s="32"/>
      <c r="BP569" s="32"/>
      <c r="BQ569" s="32"/>
      <c r="BR569" s="32"/>
      <c r="BS569" s="32"/>
      <c r="BT569" s="32"/>
      <c r="BU569" s="32"/>
      <c r="BV569" s="32"/>
      <c r="BW569" s="32"/>
      <c r="BX569" s="32"/>
      <c r="BY569" s="32"/>
      <c r="BZ569" s="32"/>
      <c r="CA569" s="32"/>
      <c r="CB569" s="32"/>
      <c r="CC569" s="32"/>
      <c r="CD569" s="32"/>
      <c r="CE569" s="32"/>
      <c r="CF569" s="32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5"/>
      <c r="DA569" s="45"/>
    </row>
    <row r="570" spans="1:105" ht="15.75" customHeight="1">
      <c r="A570" s="54"/>
      <c r="B570" s="50"/>
      <c r="D570" s="43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  <c r="BF570" s="32"/>
      <c r="BG570" s="32"/>
      <c r="BH570" s="32"/>
      <c r="BI570" s="32"/>
      <c r="BJ570" s="32"/>
      <c r="BK570" s="32"/>
      <c r="BL570" s="32"/>
      <c r="BM570" s="32"/>
      <c r="BN570" s="32"/>
      <c r="BO570" s="32"/>
      <c r="BP570" s="32"/>
      <c r="BQ570" s="32"/>
      <c r="BR570" s="32"/>
      <c r="BS570" s="32"/>
      <c r="BT570" s="32"/>
      <c r="BU570" s="32"/>
      <c r="BV570" s="32"/>
      <c r="BW570" s="32"/>
      <c r="BX570" s="32"/>
      <c r="BY570" s="32"/>
      <c r="BZ570" s="32"/>
      <c r="CA570" s="32"/>
      <c r="CB570" s="32"/>
      <c r="CC570" s="32"/>
      <c r="CD570" s="32"/>
      <c r="CE570" s="32"/>
      <c r="CF570" s="32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5"/>
      <c r="DA570" s="45"/>
    </row>
    <row r="571" spans="1:105" ht="15.75" customHeight="1">
      <c r="A571" s="54"/>
      <c r="B571" s="50"/>
      <c r="D571" s="43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5"/>
      <c r="DA571" s="45"/>
    </row>
    <row r="572" spans="1:105" ht="15.75" customHeight="1">
      <c r="A572" s="54"/>
      <c r="B572" s="50"/>
      <c r="D572" s="43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D572" s="32"/>
      <c r="BE572" s="32"/>
      <c r="BF572" s="32"/>
      <c r="BG572" s="32"/>
      <c r="BH572" s="32"/>
      <c r="BI572" s="32"/>
      <c r="BJ572" s="32"/>
      <c r="BK572" s="32"/>
      <c r="BL572" s="32"/>
      <c r="BM572" s="32"/>
      <c r="BN572" s="32"/>
      <c r="BO572" s="32"/>
      <c r="BP572" s="32"/>
      <c r="BQ572" s="32"/>
      <c r="BR572" s="32"/>
      <c r="BS572" s="32"/>
      <c r="BT572" s="32"/>
      <c r="BU572" s="32"/>
      <c r="BV572" s="32"/>
      <c r="BW572" s="32"/>
      <c r="BX572" s="32"/>
      <c r="BY572" s="32"/>
      <c r="BZ572" s="32"/>
      <c r="CA572" s="32"/>
      <c r="CB572" s="32"/>
      <c r="CC572" s="32"/>
      <c r="CD572" s="32"/>
      <c r="CE572" s="32"/>
      <c r="CF572" s="32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5"/>
      <c r="DA572" s="45"/>
    </row>
    <row r="573" spans="1:105" ht="15.75" customHeight="1">
      <c r="A573" s="54"/>
      <c r="B573" s="50"/>
      <c r="D573" s="43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D573" s="32"/>
      <c r="BE573" s="32"/>
      <c r="BF573" s="32"/>
      <c r="BG573" s="32"/>
      <c r="BH573" s="32"/>
      <c r="BI573" s="32"/>
      <c r="BJ573" s="32"/>
      <c r="BK573" s="32"/>
      <c r="BL573" s="32"/>
      <c r="BM573" s="32"/>
      <c r="BN573" s="32"/>
      <c r="BO573" s="32"/>
      <c r="BP573" s="32"/>
      <c r="BQ573" s="32"/>
      <c r="BR573" s="32"/>
      <c r="BS573" s="32"/>
      <c r="BT573" s="32"/>
      <c r="BU573" s="32"/>
      <c r="BV573" s="32"/>
      <c r="BW573" s="32"/>
      <c r="BX573" s="32"/>
      <c r="BY573" s="32"/>
      <c r="BZ573" s="32"/>
      <c r="CA573" s="32"/>
      <c r="CB573" s="32"/>
      <c r="CC573" s="32"/>
      <c r="CD573" s="32"/>
      <c r="CE573" s="32"/>
      <c r="CF573" s="32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5"/>
      <c r="DA573" s="45"/>
    </row>
    <row r="574" spans="1:105" ht="15.75" customHeight="1">
      <c r="A574" s="54"/>
      <c r="B574" s="50"/>
      <c r="D574" s="43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5"/>
      <c r="DA574" s="45"/>
    </row>
    <row r="575" spans="1:105" ht="15.75" customHeight="1">
      <c r="A575" s="54"/>
      <c r="B575" s="50"/>
      <c r="D575" s="43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5"/>
      <c r="DA575" s="45"/>
    </row>
    <row r="576" spans="1:105" ht="15.75" customHeight="1">
      <c r="A576" s="54"/>
      <c r="B576" s="50"/>
      <c r="D576" s="43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5"/>
      <c r="DA576" s="45"/>
    </row>
    <row r="577" spans="1:105" ht="15.75" customHeight="1">
      <c r="A577" s="54"/>
      <c r="B577" s="50"/>
      <c r="D577" s="43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D577" s="32"/>
      <c r="BE577" s="32"/>
      <c r="BF577" s="32"/>
      <c r="BG577" s="32"/>
      <c r="BH577" s="32"/>
      <c r="BI577" s="32"/>
      <c r="BJ577" s="32"/>
      <c r="BK577" s="32"/>
      <c r="BL577" s="32"/>
      <c r="BM577" s="32"/>
      <c r="BN577" s="32"/>
      <c r="BO577" s="32"/>
      <c r="BP577" s="32"/>
      <c r="BQ577" s="32"/>
      <c r="BR577" s="32"/>
      <c r="BS577" s="32"/>
      <c r="BT577" s="32"/>
      <c r="BU577" s="32"/>
      <c r="BV577" s="32"/>
      <c r="BW577" s="32"/>
      <c r="BX577" s="32"/>
      <c r="BY577" s="32"/>
      <c r="BZ577" s="32"/>
      <c r="CA577" s="32"/>
      <c r="CB577" s="32"/>
      <c r="CC577" s="32"/>
      <c r="CD577" s="32"/>
      <c r="CE577" s="32"/>
      <c r="CF577" s="32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5"/>
      <c r="DA577" s="45"/>
    </row>
    <row r="578" spans="1:105" ht="15.75" customHeight="1">
      <c r="A578" s="54"/>
      <c r="B578" s="50"/>
      <c r="D578" s="43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  <c r="BF578" s="32"/>
      <c r="BG578" s="32"/>
      <c r="BH578" s="32"/>
      <c r="BI578" s="32"/>
      <c r="BJ578" s="32"/>
      <c r="BK578" s="32"/>
      <c r="BL578" s="32"/>
      <c r="BM578" s="32"/>
      <c r="BN578" s="32"/>
      <c r="BO578" s="32"/>
      <c r="BP578" s="32"/>
      <c r="BQ578" s="32"/>
      <c r="BR578" s="32"/>
      <c r="BS578" s="32"/>
      <c r="BT578" s="32"/>
      <c r="BU578" s="32"/>
      <c r="BV578" s="32"/>
      <c r="BW578" s="32"/>
      <c r="BX578" s="32"/>
      <c r="BY578" s="32"/>
      <c r="BZ578" s="32"/>
      <c r="CA578" s="32"/>
      <c r="CB578" s="32"/>
      <c r="CC578" s="32"/>
      <c r="CD578" s="32"/>
      <c r="CE578" s="32"/>
      <c r="CF578" s="32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5"/>
      <c r="DA578" s="45"/>
    </row>
    <row r="579" spans="1:105" ht="15.75" customHeight="1">
      <c r="A579" s="54"/>
      <c r="B579" s="50"/>
      <c r="D579" s="43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  <c r="BT579" s="32"/>
      <c r="BU579" s="32"/>
      <c r="BV579" s="32"/>
      <c r="BW579" s="32"/>
      <c r="BX579" s="32"/>
      <c r="BY579" s="32"/>
      <c r="BZ579" s="32"/>
      <c r="CA579" s="32"/>
      <c r="CB579" s="32"/>
      <c r="CC579" s="32"/>
      <c r="CD579" s="32"/>
      <c r="CE579" s="32"/>
      <c r="CF579" s="32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5"/>
      <c r="DA579" s="45"/>
    </row>
    <row r="580" spans="1:105" ht="15.75" customHeight="1">
      <c r="A580" s="54"/>
      <c r="B580" s="50"/>
      <c r="D580" s="43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  <c r="BT580" s="32"/>
      <c r="BU580" s="32"/>
      <c r="BV580" s="32"/>
      <c r="BW580" s="32"/>
      <c r="BX580" s="32"/>
      <c r="BY580" s="32"/>
      <c r="BZ580" s="32"/>
      <c r="CA580" s="32"/>
      <c r="CB580" s="32"/>
      <c r="CC580" s="32"/>
      <c r="CD580" s="32"/>
      <c r="CE580" s="32"/>
      <c r="CF580" s="32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5"/>
      <c r="DA580" s="45"/>
    </row>
    <row r="581" spans="1:105" ht="15.75" customHeight="1">
      <c r="A581" s="54"/>
      <c r="B581" s="50"/>
      <c r="D581" s="43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5"/>
      <c r="DA581" s="45"/>
    </row>
    <row r="582" spans="1:105" ht="15.75" customHeight="1">
      <c r="A582" s="54"/>
      <c r="B582" s="50"/>
      <c r="D582" s="43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5"/>
      <c r="DA582" s="45"/>
    </row>
    <row r="583" spans="1:105" ht="15.75" customHeight="1">
      <c r="A583" s="54"/>
      <c r="B583" s="50"/>
      <c r="D583" s="43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5"/>
      <c r="DA583" s="45"/>
    </row>
    <row r="584" spans="1:105" ht="15.75" customHeight="1">
      <c r="A584" s="54"/>
      <c r="B584" s="50"/>
      <c r="D584" s="43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5"/>
      <c r="DA584" s="45"/>
    </row>
    <row r="585" spans="1:105" ht="15.75" customHeight="1">
      <c r="A585" s="54"/>
      <c r="B585" s="50"/>
      <c r="D585" s="43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5"/>
      <c r="DA585" s="45"/>
    </row>
    <row r="586" spans="1:105" ht="15.75" customHeight="1">
      <c r="A586" s="54"/>
      <c r="B586" s="50"/>
      <c r="D586" s="43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  <c r="BT586" s="32"/>
      <c r="BU586" s="32"/>
      <c r="BV586" s="32"/>
      <c r="BW586" s="32"/>
      <c r="BX586" s="32"/>
      <c r="BY586" s="32"/>
      <c r="BZ586" s="32"/>
      <c r="CA586" s="32"/>
      <c r="CB586" s="32"/>
      <c r="CC586" s="32"/>
      <c r="CD586" s="32"/>
      <c r="CE586" s="32"/>
      <c r="CF586" s="32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5"/>
      <c r="DA586" s="45"/>
    </row>
    <row r="587" spans="1:105" ht="15.75" customHeight="1">
      <c r="A587" s="54"/>
      <c r="B587" s="50"/>
      <c r="D587" s="43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  <c r="BT587" s="32"/>
      <c r="BU587" s="32"/>
      <c r="BV587" s="32"/>
      <c r="BW587" s="32"/>
      <c r="BX587" s="32"/>
      <c r="BY587" s="32"/>
      <c r="BZ587" s="32"/>
      <c r="CA587" s="32"/>
      <c r="CB587" s="32"/>
      <c r="CC587" s="32"/>
      <c r="CD587" s="32"/>
      <c r="CE587" s="32"/>
      <c r="CF587" s="32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5"/>
      <c r="DA587" s="45"/>
    </row>
    <row r="588" spans="1:105" ht="15.75" customHeight="1">
      <c r="A588" s="54"/>
      <c r="B588" s="50"/>
      <c r="D588" s="43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  <c r="BT588" s="32"/>
      <c r="BU588" s="32"/>
      <c r="BV588" s="32"/>
      <c r="BW588" s="32"/>
      <c r="BX588" s="32"/>
      <c r="BY588" s="32"/>
      <c r="BZ588" s="32"/>
      <c r="CA588" s="32"/>
      <c r="CB588" s="32"/>
      <c r="CC588" s="32"/>
      <c r="CD588" s="32"/>
      <c r="CE588" s="32"/>
      <c r="CF588" s="32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5"/>
      <c r="DA588" s="45"/>
    </row>
    <row r="589" spans="1:105" ht="15.75" customHeight="1">
      <c r="A589" s="54"/>
      <c r="B589" s="50"/>
      <c r="D589" s="43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  <c r="BT589" s="32"/>
      <c r="BU589" s="32"/>
      <c r="BV589" s="32"/>
      <c r="BW589" s="32"/>
      <c r="BX589" s="32"/>
      <c r="BY589" s="32"/>
      <c r="BZ589" s="32"/>
      <c r="CA589" s="32"/>
      <c r="CB589" s="32"/>
      <c r="CC589" s="32"/>
      <c r="CD589" s="32"/>
      <c r="CE589" s="32"/>
      <c r="CF589" s="32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5"/>
      <c r="DA589" s="45"/>
    </row>
    <row r="590" spans="1:105" ht="15.75" customHeight="1">
      <c r="A590" s="54"/>
      <c r="B590" s="50"/>
      <c r="D590" s="43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  <c r="BT590" s="32"/>
      <c r="BU590" s="32"/>
      <c r="BV590" s="32"/>
      <c r="BW590" s="32"/>
      <c r="BX590" s="32"/>
      <c r="BY590" s="32"/>
      <c r="BZ590" s="32"/>
      <c r="CA590" s="32"/>
      <c r="CB590" s="32"/>
      <c r="CC590" s="32"/>
      <c r="CD590" s="32"/>
      <c r="CE590" s="32"/>
      <c r="CF590" s="32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5"/>
      <c r="DA590" s="45"/>
    </row>
    <row r="591" spans="1:105" ht="15.75" customHeight="1">
      <c r="A591" s="54"/>
      <c r="B591" s="50"/>
      <c r="D591" s="43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  <c r="BT591" s="32"/>
      <c r="BU591" s="32"/>
      <c r="BV591" s="32"/>
      <c r="BW591" s="32"/>
      <c r="BX591" s="32"/>
      <c r="BY591" s="32"/>
      <c r="BZ591" s="32"/>
      <c r="CA591" s="32"/>
      <c r="CB591" s="32"/>
      <c r="CC591" s="32"/>
      <c r="CD591" s="32"/>
      <c r="CE591" s="32"/>
      <c r="CF591" s="32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5"/>
      <c r="DA591" s="45"/>
    </row>
    <row r="592" spans="1:105" ht="15.75" customHeight="1">
      <c r="A592" s="54"/>
      <c r="B592" s="50"/>
      <c r="D592" s="43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5"/>
      <c r="DA592" s="45"/>
    </row>
    <row r="593" spans="1:105" ht="15.75" customHeight="1">
      <c r="A593" s="54"/>
      <c r="B593" s="50"/>
      <c r="D593" s="43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  <c r="CY593" s="43"/>
      <c r="CZ593" s="45"/>
      <c r="DA593" s="45"/>
    </row>
    <row r="594" spans="1:105" ht="15.75" customHeight="1">
      <c r="A594" s="54"/>
      <c r="B594" s="50"/>
      <c r="D594" s="43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5"/>
      <c r="DA594" s="45"/>
    </row>
    <row r="595" spans="1:105" ht="15.75" customHeight="1">
      <c r="A595" s="54"/>
      <c r="B595" s="50"/>
      <c r="D595" s="43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  <c r="BT595" s="32"/>
      <c r="BU595" s="32"/>
      <c r="BV595" s="32"/>
      <c r="BW595" s="32"/>
      <c r="BX595" s="32"/>
      <c r="BY595" s="32"/>
      <c r="BZ595" s="32"/>
      <c r="CA595" s="32"/>
      <c r="CB595" s="32"/>
      <c r="CC595" s="32"/>
      <c r="CD595" s="32"/>
      <c r="CE595" s="32"/>
      <c r="CF595" s="32"/>
      <c r="CG595" s="43"/>
      <c r="CH595" s="43"/>
      <c r="CI595" s="43"/>
      <c r="CJ595" s="4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3"/>
      <c r="CY595" s="43"/>
      <c r="CZ595" s="45"/>
      <c r="DA595" s="45"/>
    </row>
    <row r="596" spans="1:105" ht="15.75" customHeight="1">
      <c r="A596" s="54"/>
      <c r="B596" s="50"/>
      <c r="D596" s="43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  <c r="BT596" s="32"/>
      <c r="BU596" s="32"/>
      <c r="BV596" s="32"/>
      <c r="BW596" s="32"/>
      <c r="BX596" s="32"/>
      <c r="BY596" s="32"/>
      <c r="BZ596" s="32"/>
      <c r="CA596" s="32"/>
      <c r="CB596" s="32"/>
      <c r="CC596" s="32"/>
      <c r="CD596" s="32"/>
      <c r="CE596" s="32"/>
      <c r="CF596" s="32"/>
      <c r="CG596" s="43"/>
      <c r="CH596" s="43"/>
      <c r="CI596" s="43"/>
      <c r="CJ596" s="4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3"/>
      <c r="CY596" s="43"/>
      <c r="CZ596" s="45"/>
      <c r="DA596" s="45"/>
    </row>
    <row r="597" spans="1:105" ht="15.75" customHeight="1">
      <c r="A597" s="54"/>
      <c r="B597" s="50"/>
      <c r="D597" s="43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  <c r="BT597" s="32"/>
      <c r="BU597" s="32"/>
      <c r="BV597" s="32"/>
      <c r="BW597" s="32"/>
      <c r="BX597" s="32"/>
      <c r="BY597" s="32"/>
      <c r="BZ597" s="32"/>
      <c r="CA597" s="32"/>
      <c r="CB597" s="32"/>
      <c r="CC597" s="32"/>
      <c r="CD597" s="32"/>
      <c r="CE597" s="32"/>
      <c r="CF597" s="32"/>
      <c r="CG597" s="43"/>
      <c r="CH597" s="43"/>
      <c r="CI597" s="43"/>
      <c r="CJ597" s="4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3"/>
      <c r="CY597" s="43"/>
      <c r="CZ597" s="45"/>
      <c r="DA597" s="45"/>
    </row>
    <row r="598" spans="1:105" ht="15.75" customHeight="1">
      <c r="A598" s="54"/>
      <c r="B598" s="50"/>
      <c r="D598" s="43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  <c r="BT598" s="32"/>
      <c r="BU598" s="32"/>
      <c r="BV598" s="32"/>
      <c r="BW598" s="32"/>
      <c r="BX598" s="32"/>
      <c r="BY598" s="32"/>
      <c r="BZ598" s="32"/>
      <c r="CA598" s="32"/>
      <c r="CB598" s="32"/>
      <c r="CC598" s="32"/>
      <c r="CD598" s="32"/>
      <c r="CE598" s="32"/>
      <c r="CF598" s="32"/>
      <c r="CG598" s="43"/>
      <c r="CH598" s="43"/>
      <c r="CI598" s="43"/>
      <c r="CJ598" s="4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3"/>
      <c r="CY598" s="43"/>
      <c r="CZ598" s="45"/>
      <c r="DA598" s="45"/>
    </row>
    <row r="599" spans="1:105" ht="15.75" customHeight="1">
      <c r="A599" s="54"/>
      <c r="B599" s="50"/>
      <c r="D599" s="43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  <c r="BT599" s="32"/>
      <c r="BU599" s="32"/>
      <c r="BV599" s="32"/>
      <c r="BW599" s="32"/>
      <c r="BX599" s="32"/>
      <c r="BY599" s="32"/>
      <c r="BZ599" s="32"/>
      <c r="CA599" s="32"/>
      <c r="CB599" s="32"/>
      <c r="CC599" s="32"/>
      <c r="CD599" s="32"/>
      <c r="CE599" s="32"/>
      <c r="CF599" s="32"/>
      <c r="CG599" s="43"/>
      <c r="CH599" s="43"/>
      <c r="CI599" s="43"/>
      <c r="CJ599" s="4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3"/>
      <c r="CY599" s="43"/>
      <c r="CZ599" s="45"/>
      <c r="DA599" s="45"/>
    </row>
    <row r="600" spans="1:105" ht="15.75" customHeight="1">
      <c r="A600" s="54"/>
      <c r="B600" s="50"/>
      <c r="D600" s="43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  <c r="BT600" s="32"/>
      <c r="BU600" s="32"/>
      <c r="BV600" s="32"/>
      <c r="BW600" s="32"/>
      <c r="BX600" s="32"/>
      <c r="BY600" s="32"/>
      <c r="BZ600" s="32"/>
      <c r="CA600" s="32"/>
      <c r="CB600" s="32"/>
      <c r="CC600" s="32"/>
      <c r="CD600" s="32"/>
      <c r="CE600" s="32"/>
      <c r="CF600" s="32"/>
      <c r="CG600" s="43"/>
      <c r="CH600" s="43"/>
      <c r="CI600" s="43"/>
      <c r="CJ600" s="4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3"/>
      <c r="CY600" s="43"/>
      <c r="CZ600" s="45"/>
      <c r="DA600" s="45"/>
    </row>
    <row r="601" spans="1:105" ht="15.75" customHeight="1">
      <c r="A601" s="54"/>
      <c r="B601" s="50"/>
      <c r="D601" s="43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43"/>
      <c r="CH601" s="43"/>
      <c r="CI601" s="43"/>
      <c r="CJ601" s="4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3"/>
      <c r="CY601" s="43"/>
      <c r="CZ601" s="45"/>
      <c r="DA601" s="45"/>
    </row>
    <row r="602" spans="1:105" ht="15.75" customHeight="1">
      <c r="A602" s="54"/>
      <c r="B602" s="50"/>
      <c r="D602" s="43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43"/>
      <c r="CH602" s="43"/>
      <c r="CI602" s="43"/>
      <c r="CJ602" s="4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3"/>
      <c r="CY602" s="43"/>
      <c r="CZ602" s="45"/>
      <c r="DA602" s="45"/>
    </row>
    <row r="603" spans="1:105" ht="15.75" customHeight="1">
      <c r="A603" s="54"/>
      <c r="B603" s="50"/>
      <c r="D603" s="43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43"/>
      <c r="CH603" s="43"/>
      <c r="CI603" s="43"/>
      <c r="CJ603" s="4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3"/>
      <c r="CY603" s="43"/>
      <c r="CZ603" s="45"/>
      <c r="DA603" s="45"/>
    </row>
    <row r="604" spans="1:105" ht="15.75" customHeight="1">
      <c r="A604" s="54"/>
      <c r="B604" s="50"/>
      <c r="D604" s="43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3"/>
      <c r="CY604" s="43"/>
      <c r="CZ604" s="45"/>
      <c r="DA604" s="45"/>
    </row>
    <row r="605" spans="1:105" ht="15.75" customHeight="1">
      <c r="A605" s="54"/>
      <c r="B605" s="50"/>
      <c r="D605" s="43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3"/>
      <c r="CY605" s="43"/>
      <c r="CZ605" s="45"/>
      <c r="DA605" s="45"/>
    </row>
    <row r="606" spans="1:105" ht="15.75" customHeight="1">
      <c r="A606" s="54"/>
      <c r="B606" s="50"/>
      <c r="D606" s="43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D606" s="32"/>
      <c r="BE606" s="32"/>
      <c r="BF606" s="32"/>
      <c r="BG606" s="32"/>
      <c r="BH606" s="32"/>
      <c r="BI606" s="32"/>
      <c r="BJ606" s="32"/>
      <c r="BK606" s="32"/>
      <c r="BL606" s="32"/>
      <c r="BM606" s="32"/>
      <c r="BN606" s="32"/>
      <c r="BO606" s="32"/>
      <c r="BP606" s="32"/>
      <c r="BQ606" s="32"/>
      <c r="BR606" s="32"/>
      <c r="BS606" s="32"/>
      <c r="BT606" s="32"/>
      <c r="BU606" s="32"/>
      <c r="BV606" s="32"/>
      <c r="BW606" s="32"/>
      <c r="BX606" s="32"/>
      <c r="BY606" s="32"/>
      <c r="BZ606" s="32"/>
      <c r="CA606" s="32"/>
      <c r="CB606" s="32"/>
      <c r="CC606" s="32"/>
      <c r="CD606" s="32"/>
      <c r="CE606" s="32"/>
      <c r="CF606" s="32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3"/>
      <c r="CY606" s="43"/>
      <c r="CZ606" s="45"/>
      <c r="DA606" s="45"/>
    </row>
    <row r="607" spans="1:105" ht="15.75" customHeight="1">
      <c r="A607" s="54"/>
      <c r="B607" s="50"/>
      <c r="D607" s="43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  <c r="BF607" s="32"/>
      <c r="BG607" s="32"/>
      <c r="BH607" s="32"/>
      <c r="BI607" s="32"/>
      <c r="BJ607" s="32"/>
      <c r="BK607" s="32"/>
      <c r="BL607" s="32"/>
      <c r="BM607" s="32"/>
      <c r="BN607" s="32"/>
      <c r="BO607" s="32"/>
      <c r="BP607" s="32"/>
      <c r="BQ607" s="32"/>
      <c r="BR607" s="32"/>
      <c r="BS607" s="32"/>
      <c r="BT607" s="32"/>
      <c r="BU607" s="32"/>
      <c r="BV607" s="32"/>
      <c r="BW607" s="32"/>
      <c r="BX607" s="32"/>
      <c r="BY607" s="32"/>
      <c r="BZ607" s="32"/>
      <c r="CA607" s="32"/>
      <c r="CB607" s="32"/>
      <c r="CC607" s="32"/>
      <c r="CD607" s="32"/>
      <c r="CE607" s="32"/>
      <c r="CF607" s="32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3"/>
      <c r="CY607" s="43"/>
      <c r="CZ607" s="45"/>
      <c r="DA607" s="45"/>
    </row>
    <row r="608" spans="1:105" ht="15.75" customHeight="1">
      <c r="A608" s="54"/>
      <c r="B608" s="50"/>
      <c r="D608" s="43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  <c r="BF608" s="32"/>
      <c r="BG608" s="32"/>
      <c r="BH608" s="32"/>
      <c r="BI608" s="32"/>
      <c r="BJ608" s="32"/>
      <c r="BK608" s="32"/>
      <c r="BL608" s="32"/>
      <c r="BM608" s="32"/>
      <c r="BN608" s="32"/>
      <c r="BO608" s="32"/>
      <c r="BP608" s="32"/>
      <c r="BQ608" s="32"/>
      <c r="BR608" s="32"/>
      <c r="BS608" s="32"/>
      <c r="BT608" s="32"/>
      <c r="BU608" s="32"/>
      <c r="BV608" s="32"/>
      <c r="BW608" s="32"/>
      <c r="BX608" s="32"/>
      <c r="BY608" s="32"/>
      <c r="BZ608" s="32"/>
      <c r="CA608" s="32"/>
      <c r="CB608" s="32"/>
      <c r="CC608" s="32"/>
      <c r="CD608" s="32"/>
      <c r="CE608" s="32"/>
      <c r="CF608" s="32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3"/>
      <c r="CY608" s="43"/>
      <c r="CZ608" s="45"/>
      <c r="DA608" s="45"/>
    </row>
    <row r="609" spans="1:105" ht="15.75" customHeight="1">
      <c r="A609" s="54"/>
      <c r="B609" s="50"/>
      <c r="D609" s="43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  <c r="BF609" s="32"/>
      <c r="BG609" s="32"/>
      <c r="BH609" s="32"/>
      <c r="BI609" s="32"/>
      <c r="BJ609" s="32"/>
      <c r="BK609" s="32"/>
      <c r="BL609" s="32"/>
      <c r="BM609" s="32"/>
      <c r="BN609" s="32"/>
      <c r="BO609" s="32"/>
      <c r="BP609" s="32"/>
      <c r="BQ609" s="32"/>
      <c r="BR609" s="32"/>
      <c r="BS609" s="32"/>
      <c r="BT609" s="32"/>
      <c r="BU609" s="32"/>
      <c r="BV609" s="32"/>
      <c r="BW609" s="32"/>
      <c r="BX609" s="32"/>
      <c r="BY609" s="32"/>
      <c r="BZ609" s="32"/>
      <c r="CA609" s="32"/>
      <c r="CB609" s="32"/>
      <c r="CC609" s="32"/>
      <c r="CD609" s="32"/>
      <c r="CE609" s="32"/>
      <c r="CF609" s="32"/>
      <c r="CG609" s="43"/>
      <c r="CH609" s="43"/>
      <c r="CI609" s="43"/>
      <c r="CJ609" s="4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3"/>
      <c r="CY609" s="43"/>
      <c r="CZ609" s="45"/>
      <c r="DA609" s="45"/>
    </row>
    <row r="610" spans="1:105" ht="15.75" customHeight="1">
      <c r="A610" s="54"/>
      <c r="B610" s="50"/>
      <c r="D610" s="43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D610" s="32"/>
      <c r="BE610" s="32"/>
      <c r="BF610" s="32"/>
      <c r="BG610" s="32"/>
      <c r="BH610" s="32"/>
      <c r="BI610" s="32"/>
      <c r="BJ610" s="32"/>
      <c r="BK610" s="32"/>
      <c r="BL610" s="32"/>
      <c r="BM610" s="32"/>
      <c r="BN610" s="32"/>
      <c r="BO610" s="32"/>
      <c r="BP610" s="32"/>
      <c r="BQ610" s="32"/>
      <c r="BR610" s="32"/>
      <c r="BS610" s="32"/>
      <c r="BT610" s="32"/>
      <c r="BU610" s="32"/>
      <c r="BV610" s="32"/>
      <c r="BW610" s="32"/>
      <c r="BX610" s="32"/>
      <c r="BY610" s="32"/>
      <c r="BZ610" s="32"/>
      <c r="CA610" s="32"/>
      <c r="CB610" s="32"/>
      <c r="CC610" s="32"/>
      <c r="CD610" s="32"/>
      <c r="CE610" s="32"/>
      <c r="CF610" s="32"/>
      <c r="CG610" s="43"/>
      <c r="CH610" s="43"/>
      <c r="CI610" s="43"/>
      <c r="CJ610" s="4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3"/>
      <c r="CY610" s="43"/>
      <c r="CZ610" s="45"/>
      <c r="DA610" s="45"/>
    </row>
    <row r="611" spans="1:105" ht="15.75" customHeight="1">
      <c r="A611" s="54"/>
      <c r="B611" s="50"/>
      <c r="D611" s="43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43"/>
      <c r="CH611" s="43"/>
      <c r="CI611" s="43"/>
      <c r="CJ611" s="4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3"/>
      <c r="CY611" s="43"/>
      <c r="CZ611" s="45"/>
      <c r="DA611" s="45"/>
    </row>
    <row r="612" spans="1:105" ht="15.75" customHeight="1">
      <c r="A612" s="54"/>
      <c r="B612" s="50"/>
      <c r="D612" s="43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43"/>
      <c r="CH612" s="43"/>
      <c r="CI612" s="43"/>
      <c r="CJ612" s="4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3"/>
      <c r="CY612" s="43"/>
      <c r="CZ612" s="45"/>
      <c r="DA612" s="45"/>
    </row>
    <row r="613" spans="1:105" ht="15.75" customHeight="1">
      <c r="A613" s="54"/>
      <c r="B613" s="50"/>
      <c r="D613" s="43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43"/>
      <c r="CH613" s="43"/>
      <c r="CI613" s="43"/>
      <c r="CJ613" s="4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3"/>
      <c r="CY613" s="43"/>
      <c r="CZ613" s="45"/>
      <c r="DA613" s="45"/>
    </row>
    <row r="614" spans="1:105" ht="15.75" customHeight="1">
      <c r="A614" s="54"/>
      <c r="B614" s="50"/>
      <c r="D614" s="43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43"/>
      <c r="CH614" s="43"/>
      <c r="CI614" s="43"/>
      <c r="CJ614" s="4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3"/>
      <c r="CY614" s="43"/>
      <c r="CZ614" s="45"/>
      <c r="DA614" s="45"/>
    </row>
    <row r="615" spans="1:105" ht="15.75" customHeight="1">
      <c r="A615" s="54"/>
      <c r="B615" s="50"/>
      <c r="D615" s="43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43"/>
      <c r="CH615" s="43"/>
      <c r="CI615" s="43"/>
      <c r="CJ615" s="4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3"/>
      <c r="CY615" s="43"/>
      <c r="CZ615" s="45"/>
      <c r="DA615" s="45"/>
    </row>
    <row r="616" spans="1:105" ht="15.75" customHeight="1">
      <c r="A616" s="54"/>
      <c r="B616" s="50"/>
      <c r="D616" s="43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43"/>
      <c r="CH616" s="43"/>
      <c r="CI616" s="43"/>
      <c r="CJ616" s="4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3"/>
      <c r="CY616" s="43"/>
      <c r="CZ616" s="45"/>
      <c r="DA616" s="45"/>
    </row>
    <row r="617" spans="1:105" ht="15.75" customHeight="1">
      <c r="A617" s="54"/>
      <c r="B617" s="50"/>
      <c r="D617" s="43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43"/>
      <c r="CH617" s="43"/>
      <c r="CI617" s="43"/>
      <c r="CJ617" s="4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3"/>
      <c r="CY617" s="43"/>
      <c r="CZ617" s="45"/>
      <c r="DA617" s="45"/>
    </row>
    <row r="618" spans="1:105" ht="15.75" customHeight="1">
      <c r="A618" s="54"/>
      <c r="B618" s="50"/>
      <c r="D618" s="43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43"/>
      <c r="CH618" s="43"/>
      <c r="CI618" s="43"/>
      <c r="CJ618" s="4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3"/>
      <c r="CY618" s="43"/>
      <c r="CZ618" s="45"/>
      <c r="DA618" s="45"/>
    </row>
    <row r="619" spans="1:105" ht="15.75" customHeight="1">
      <c r="A619" s="54"/>
      <c r="B619" s="50"/>
      <c r="D619" s="43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43"/>
      <c r="CH619" s="43"/>
      <c r="CI619" s="43"/>
      <c r="CJ619" s="4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3"/>
      <c r="CY619" s="43"/>
      <c r="CZ619" s="45"/>
      <c r="DA619" s="45"/>
    </row>
    <row r="620" spans="1:105" ht="15.75" customHeight="1">
      <c r="A620" s="54"/>
      <c r="B620" s="50"/>
      <c r="D620" s="43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43"/>
      <c r="CH620" s="43"/>
      <c r="CI620" s="43"/>
      <c r="CJ620" s="4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3"/>
      <c r="CY620" s="43"/>
      <c r="CZ620" s="45"/>
      <c r="DA620" s="45"/>
    </row>
    <row r="621" spans="1:105" ht="15.75" customHeight="1">
      <c r="A621" s="54"/>
      <c r="B621" s="50"/>
      <c r="D621" s="43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43"/>
      <c r="CH621" s="43"/>
      <c r="CI621" s="43"/>
      <c r="CJ621" s="4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3"/>
      <c r="CY621" s="43"/>
      <c r="CZ621" s="45"/>
      <c r="DA621" s="45"/>
    </row>
    <row r="622" spans="1:105" ht="15.75" customHeight="1">
      <c r="A622" s="54"/>
      <c r="B622" s="50"/>
      <c r="D622" s="43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43"/>
      <c r="CH622" s="43"/>
      <c r="CI622" s="43"/>
      <c r="CJ622" s="4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3"/>
      <c r="CY622" s="43"/>
      <c r="CZ622" s="45"/>
      <c r="DA622" s="45"/>
    </row>
    <row r="623" spans="1:105" ht="15.75" customHeight="1">
      <c r="A623" s="54"/>
      <c r="B623" s="50"/>
      <c r="D623" s="43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43"/>
      <c r="CH623" s="43"/>
      <c r="CI623" s="43"/>
      <c r="CJ623" s="4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3"/>
      <c r="CY623" s="43"/>
      <c r="CZ623" s="45"/>
      <c r="DA623" s="45"/>
    </row>
    <row r="624" spans="1:105" ht="15.75" customHeight="1">
      <c r="A624" s="54"/>
      <c r="B624" s="50"/>
      <c r="D624" s="43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5"/>
      <c r="DA624" s="45"/>
    </row>
    <row r="625" spans="1:105" ht="15.75" customHeight="1">
      <c r="A625" s="54"/>
      <c r="B625" s="50"/>
      <c r="D625" s="43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43"/>
      <c r="CH625" s="43"/>
      <c r="CI625" s="43"/>
      <c r="CJ625" s="4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3"/>
      <c r="CY625" s="43"/>
      <c r="CZ625" s="45"/>
      <c r="DA625" s="45"/>
    </row>
    <row r="626" spans="1:105" ht="15.75" customHeight="1">
      <c r="A626" s="54"/>
      <c r="B626" s="50"/>
      <c r="D626" s="43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43"/>
      <c r="CH626" s="43"/>
      <c r="CI626" s="43"/>
      <c r="CJ626" s="4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3"/>
      <c r="CY626" s="43"/>
      <c r="CZ626" s="45"/>
      <c r="DA626" s="45"/>
    </row>
    <row r="627" spans="1:105" ht="15.75" customHeight="1">
      <c r="A627" s="54"/>
      <c r="B627" s="50"/>
      <c r="D627" s="43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43"/>
      <c r="CH627" s="43"/>
      <c r="CI627" s="43"/>
      <c r="CJ627" s="4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3"/>
      <c r="CY627" s="43"/>
      <c r="CZ627" s="45"/>
      <c r="DA627" s="45"/>
    </row>
    <row r="628" spans="1:105" ht="15.75" customHeight="1">
      <c r="A628" s="54"/>
      <c r="B628" s="50"/>
      <c r="D628" s="43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43"/>
      <c r="CH628" s="43"/>
      <c r="CI628" s="43"/>
      <c r="CJ628" s="4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3"/>
      <c r="CY628" s="43"/>
      <c r="CZ628" s="45"/>
      <c r="DA628" s="45"/>
    </row>
    <row r="629" spans="1:105" ht="15.75" customHeight="1">
      <c r="A629" s="54"/>
      <c r="B629" s="50"/>
      <c r="D629" s="43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43"/>
      <c r="CH629" s="43"/>
      <c r="CI629" s="43"/>
      <c r="CJ629" s="4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3"/>
      <c r="CY629" s="43"/>
      <c r="CZ629" s="45"/>
      <c r="DA629" s="45"/>
    </row>
    <row r="630" spans="1:105" ht="15.75" customHeight="1">
      <c r="A630" s="54"/>
      <c r="B630" s="50"/>
      <c r="D630" s="43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43"/>
      <c r="CH630" s="43"/>
      <c r="CI630" s="43"/>
      <c r="CJ630" s="4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3"/>
      <c r="CY630" s="43"/>
      <c r="CZ630" s="45"/>
      <c r="DA630" s="45"/>
    </row>
    <row r="631" spans="1:105" ht="15.75" customHeight="1">
      <c r="A631" s="54"/>
      <c r="B631" s="50"/>
      <c r="D631" s="43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43"/>
      <c r="CH631" s="43"/>
      <c r="CI631" s="43"/>
      <c r="CJ631" s="4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3"/>
      <c r="CY631" s="43"/>
      <c r="CZ631" s="45"/>
      <c r="DA631" s="45"/>
    </row>
    <row r="632" spans="1:105" ht="15.75" customHeight="1">
      <c r="A632" s="54"/>
      <c r="B632" s="50"/>
      <c r="D632" s="43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43"/>
      <c r="CH632" s="43"/>
      <c r="CI632" s="43"/>
      <c r="CJ632" s="4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3"/>
      <c r="CY632" s="43"/>
      <c r="CZ632" s="45"/>
      <c r="DA632" s="45"/>
    </row>
    <row r="633" spans="1:105" ht="15.75" customHeight="1">
      <c r="A633" s="54"/>
      <c r="B633" s="50"/>
      <c r="D633" s="43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43"/>
      <c r="CH633" s="43"/>
      <c r="CI633" s="43"/>
      <c r="CJ633" s="4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3"/>
      <c r="CY633" s="43"/>
      <c r="CZ633" s="45"/>
      <c r="DA633" s="45"/>
    </row>
    <row r="634" spans="1:105" ht="15.75" customHeight="1">
      <c r="A634" s="54"/>
      <c r="B634" s="50"/>
      <c r="D634" s="43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43"/>
      <c r="CH634" s="43"/>
      <c r="CI634" s="43"/>
      <c r="CJ634" s="4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3"/>
      <c r="CY634" s="43"/>
      <c r="CZ634" s="45"/>
      <c r="DA634" s="45"/>
    </row>
    <row r="635" spans="1:105" ht="15.75" customHeight="1">
      <c r="A635" s="54"/>
      <c r="B635" s="50"/>
      <c r="D635" s="43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  <c r="BT635" s="32"/>
      <c r="BU635" s="32"/>
      <c r="BV635" s="32"/>
      <c r="BW635" s="32"/>
      <c r="BX635" s="32"/>
      <c r="BY635" s="32"/>
      <c r="BZ635" s="32"/>
      <c r="CA635" s="32"/>
      <c r="CB635" s="32"/>
      <c r="CC635" s="32"/>
      <c r="CD635" s="32"/>
      <c r="CE635" s="32"/>
      <c r="CF635" s="32"/>
      <c r="CG635" s="43"/>
      <c r="CH635" s="43"/>
      <c r="CI635" s="43"/>
      <c r="CJ635" s="4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3"/>
      <c r="CY635" s="43"/>
      <c r="CZ635" s="45"/>
      <c r="DA635" s="45"/>
    </row>
    <row r="636" spans="1:105" ht="15.75" customHeight="1">
      <c r="A636" s="54"/>
      <c r="B636" s="50"/>
      <c r="D636" s="43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  <c r="BT636" s="32"/>
      <c r="BU636" s="32"/>
      <c r="BV636" s="32"/>
      <c r="BW636" s="32"/>
      <c r="BX636" s="32"/>
      <c r="BY636" s="32"/>
      <c r="BZ636" s="32"/>
      <c r="CA636" s="32"/>
      <c r="CB636" s="32"/>
      <c r="CC636" s="32"/>
      <c r="CD636" s="32"/>
      <c r="CE636" s="32"/>
      <c r="CF636" s="32"/>
      <c r="CG636" s="43"/>
      <c r="CH636" s="43"/>
      <c r="CI636" s="43"/>
      <c r="CJ636" s="4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3"/>
      <c r="CY636" s="43"/>
      <c r="CZ636" s="45"/>
      <c r="DA636" s="45"/>
    </row>
    <row r="637" spans="1:105" ht="15.75" customHeight="1">
      <c r="A637" s="54"/>
      <c r="B637" s="50"/>
      <c r="D637" s="43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  <c r="BT637" s="32"/>
      <c r="BU637" s="32"/>
      <c r="BV637" s="32"/>
      <c r="BW637" s="32"/>
      <c r="BX637" s="32"/>
      <c r="BY637" s="32"/>
      <c r="BZ637" s="32"/>
      <c r="CA637" s="32"/>
      <c r="CB637" s="32"/>
      <c r="CC637" s="32"/>
      <c r="CD637" s="32"/>
      <c r="CE637" s="32"/>
      <c r="CF637" s="32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5"/>
      <c r="DA637" s="45"/>
    </row>
    <row r="638" spans="1:105" ht="15.75" customHeight="1">
      <c r="A638" s="54"/>
      <c r="B638" s="50"/>
      <c r="D638" s="43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  <c r="BT638" s="32"/>
      <c r="BU638" s="32"/>
      <c r="BV638" s="32"/>
      <c r="BW638" s="32"/>
      <c r="BX638" s="32"/>
      <c r="BY638" s="32"/>
      <c r="BZ638" s="32"/>
      <c r="CA638" s="32"/>
      <c r="CB638" s="32"/>
      <c r="CC638" s="32"/>
      <c r="CD638" s="32"/>
      <c r="CE638" s="32"/>
      <c r="CF638" s="32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5"/>
      <c r="DA638" s="45"/>
    </row>
    <row r="639" spans="1:105" ht="15.75" customHeight="1">
      <c r="A639" s="54"/>
      <c r="B639" s="50"/>
      <c r="D639" s="43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  <c r="BT639" s="32"/>
      <c r="BU639" s="32"/>
      <c r="BV639" s="32"/>
      <c r="BW639" s="32"/>
      <c r="BX639" s="32"/>
      <c r="BY639" s="32"/>
      <c r="BZ639" s="32"/>
      <c r="CA639" s="32"/>
      <c r="CB639" s="32"/>
      <c r="CC639" s="32"/>
      <c r="CD639" s="32"/>
      <c r="CE639" s="32"/>
      <c r="CF639" s="32"/>
      <c r="CG639" s="43"/>
      <c r="CH639" s="43"/>
      <c r="CI639" s="43"/>
      <c r="CJ639" s="4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3"/>
      <c r="CY639" s="43"/>
      <c r="CZ639" s="45"/>
      <c r="DA639" s="45"/>
    </row>
    <row r="640" spans="1:105" ht="15.75" customHeight="1">
      <c r="A640" s="54"/>
      <c r="B640" s="50"/>
      <c r="D640" s="43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  <c r="BT640" s="32"/>
      <c r="BU640" s="32"/>
      <c r="BV640" s="32"/>
      <c r="BW640" s="32"/>
      <c r="BX640" s="32"/>
      <c r="BY640" s="32"/>
      <c r="BZ640" s="32"/>
      <c r="CA640" s="32"/>
      <c r="CB640" s="32"/>
      <c r="CC640" s="32"/>
      <c r="CD640" s="32"/>
      <c r="CE640" s="32"/>
      <c r="CF640" s="32"/>
      <c r="CG640" s="43"/>
      <c r="CH640" s="43"/>
      <c r="CI640" s="43"/>
      <c r="CJ640" s="4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3"/>
      <c r="CY640" s="43"/>
      <c r="CZ640" s="45"/>
      <c r="DA640" s="45"/>
    </row>
    <row r="641" spans="1:105" ht="15.75" customHeight="1">
      <c r="A641" s="54"/>
      <c r="B641" s="50"/>
      <c r="D641" s="43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  <c r="BT641" s="32"/>
      <c r="BU641" s="32"/>
      <c r="BV641" s="32"/>
      <c r="BW641" s="32"/>
      <c r="BX641" s="32"/>
      <c r="BY641" s="32"/>
      <c r="BZ641" s="32"/>
      <c r="CA641" s="32"/>
      <c r="CB641" s="32"/>
      <c r="CC641" s="32"/>
      <c r="CD641" s="32"/>
      <c r="CE641" s="32"/>
      <c r="CF641" s="32"/>
      <c r="CG641" s="43"/>
      <c r="CH641" s="43"/>
      <c r="CI641" s="43"/>
      <c r="CJ641" s="4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3"/>
      <c r="CY641" s="43"/>
      <c r="CZ641" s="45"/>
      <c r="DA641" s="45"/>
    </row>
    <row r="642" spans="1:105" ht="15.75" customHeight="1">
      <c r="A642" s="54"/>
      <c r="B642" s="50"/>
      <c r="D642" s="43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  <c r="BT642" s="32"/>
      <c r="BU642" s="32"/>
      <c r="BV642" s="32"/>
      <c r="BW642" s="32"/>
      <c r="BX642" s="32"/>
      <c r="BY642" s="32"/>
      <c r="BZ642" s="32"/>
      <c r="CA642" s="32"/>
      <c r="CB642" s="32"/>
      <c r="CC642" s="32"/>
      <c r="CD642" s="32"/>
      <c r="CE642" s="32"/>
      <c r="CF642" s="32"/>
      <c r="CG642" s="43"/>
      <c r="CH642" s="43"/>
      <c r="CI642" s="43"/>
      <c r="CJ642" s="4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3"/>
      <c r="CY642" s="43"/>
      <c r="CZ642" s="45"/>
      <c r="DA642" s="45"/>
    </row>
    <row r="643" spans="1:105" ht="15.75" customHeight="1">
      <c r="A643" s="54"/>
      <c r="B643" s="50"/>
      <c r="D643" s="43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  <c r="BT643" s="32"/>
      <c r="BU643" s="32"/>
      <c r="BV643" s="32"/>
      <c r="BW643" s="32"/>
      <c r="BX643" s="32"/>
      <c r="BY643" s="32"/>
      <c r="BZ643" s="32"/>
      <c r="CA643" s="32"/>
      <c r="CB643" s="32"/>
      <c r="CC643" s="32"/>
      <c r="CD643" s="32"/>
      <c r="CE643" s="32"/>
      <c r="CF643" s="32"/>
      <c r="CG643" s="43"/>
      <c r="CH643" s="43"/>
      <c r="CI643" s="43"/>
      <c r="CJ643" s="4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3"/>
      <c r="CY643" s="43"/>
      <c r="CZ643" s="45"/>
      <c r="DA643" s="45"/>
    </row>
    <row r="644" spans="1:105" ht="15.75" customHeight="1">
      <c r="A644" s="54"/>
      <c r="B644" s="50"/>
      <c r="D644" s="43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  <c r="BT644" s="32"/>
      <c r="BU644" s="32"/>
      <c r="BV644" s="32"/>
      <c r="BW644" s="32"/>
      <c r="BX644" s="32"/>
      <c r="BY644" s="32"/>
      <c r="BZ644" s="32"/>
      <c r="CA644" s="32"/>
      <c r="CB644" s="32"/>
      <c r="CC644" s="32"/>
      <c r="CD644" s="32"/>
      <c r="CE644" s="32"/>
      <c r="CF644" s="32"/>
      <c r="CG644" s="43"/>
      <c r="CH644" s="43"/>
      <c r="CI644" s="43"/>
      <c r="CJ644" s="4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3"/>
      <c r="CY644" s="43"/>
      <c r="CZ644" s="45"/>
      <c r="DA644" s="45"/>
    </row>
    <row r="645" spans="1:105" ht="15.75" customHeight="1">
      <c r="A645" s="54"/>
      <c r="B645" s="50"/>
      <c r="D645" s="43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  <c r="BT645" s="32"/>
      <c r="BU645" s="32"/>
      <c r="BV645" s="32"/>
      <c r="BW645" s="32"/>
      <c r="BX645" s="32"/>
      <c r="BY645" s="32"/>
      <c r="BZ645" s="32"/>
      <c r="CA645" s="32"/>
      <c r="CB645" s="32"/>
      <c r="CC645" s="32"/>
      <c r="CD645" s="32"/>
      <c r="CE645" s="32"/>
      <c r="CF645" s="32"/>
      <c r="CG645" s="43"/>
      <c r="CH645" s="43"/>
      <c r="CI645" s="43"/>
      <c r="CJ645" s="4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3"/>
      <c r="CY645" s="43"/>
      <c r="CZ645" s="45"/>
      <c r="DA645" s="45"/>
    </row>
    <row r="646" spans="1:105" ht="15.75" customHeight="1">
      <c r="A646" s="54"/>
      <c r="B646" s="50"/>
      <c r="D646" s="43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  <c r="BT646" s="32"/>
      <c r="BU646" s="32"/>
      <c r="BV646" s="32"/>
      <c r="BW646" s="32"/>
      <c r="BX646" s="32"/>
      <c r="BY646" s="32"/>
      <c r="BZ646" s="32"/>
      <c r="CA646" s="32"/>
      <c r="CB646" s="32"/>
      <c r="CC646" s="32"/>
      <c r="CD646" s="32"/>
      <c r="CE646" s="32"/>
      <c r="CF646" s="32"/>
      <c r="CG646" s="43"/>
      <c r="CH646" s="43"/>
      <c r="CI646" s="43"/>
      <c r="CJ646" s="4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3"/>
      <c r="CY646" s="43"/>
      <c r="CZ646" s="45"/>
      <c r="DA646" s="45"/>
    </row>
    <row r="647" spans="1:105" ht="15.75" customHeight="1">
      <c r="A647" s="54"/>
      <c r="B647" s="50"/>
      <c r="D647" s="43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  <c r="BT647" s="32"/>
      <c r="BU647" s="32"/>
      <c r="BV647" s="32"/>
      <c r="BW647" s="32"/>
      <c r="BX647" s="32"/>
      <c r="BY647" s="32"/>
      <c r="BZ647" s="32"/>
      <c r="CA647" s="32"/>
      <c r="CB647" s="32"/>
      <c r="CC647" s="32"/>
      <c r="CD647" s="32"/>
      <c r="CE647" s="32"/>
      <c r="CF647" s="32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  <c r="CZ647" s="45"/>
      <c r="DA647" s="45"/>
    </row>
    <row r="648" spans="1:105" ht="15.75" customHeight="1">
      <c r="A648" s="54"/>
      <c r="B648" s="50"/>
      <c r="D648" s="43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  <c r="BT648" s="32"/>
      <c r="BU648" s="32"/>
      <c r="BV648" s="32"/>
      <c r="BW648" s="32"/>
      <c r="BX648" s="32"/>
      <c r="BY648" s="32"/>
      <c r="BZ648" s="32"/>
      <c r="CA648" s="32"/>
      <c r="CB648" s="32"/>
      <c r="CC648" s="32"/>
      <c r="CD648" s="32"/>
      <c r="CE648" s="32"/>
      <c r="CF648" s="32"/>
      <c r="CG648" s="43"/>
      <c r="CH648" s="43"/>
      <c r="CI648" s="43"/>
      <c r="CJ648" s="4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3"/>
      <c r="CY648" s="43"/>
      <c r="CZ648" s="45"/>
      <c r="DA648" s="45"/>
    </row>
    <row r="649" spans="1:105" ht="15.75" customHeight="1">
      <c r="A649" s="54"/>
      <c r="B649" s="50"/>
      <c r="D649" s="43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D649" s="32"/>
      <c r="BE649" s="32"/>
      <c r="BF649" s="32"/>
      <c r="BG649" s="32"/>
      <c r="BH649" s="32"/>
      <c r="BI649" s="32"/>
      <c r="BJ649" s="32"/>
      <c r="BK649" s="32"/>
      <c r="BL649" s="32"/>
      <c r="BM649" s="32"/>
      <c r="BN649" s="32"/>
      <c r="BO649" s="32"/>
      <c r="BP649" s="32"/>
      <c r="BQ649" s="32"/>
      <c r="BR649" s="32"/>
      <c r="BS649" s="32"/>
      <c r="BT649" s="32"/>
      <c r="BU649" s="32"/>
      <c r="BV649" s="32"/>
      <c r="BW649" s="32"/>
      <c r="BX649" s="32"/>
      <c r="BY649" s="32"/>
      <c r="BZ649" s="32"/>
      <c r="CA649" s="32"/>
      <c r="CB649" s="32"/>
      <c r="CC649" s="32"/>
      <c r="CD649" s="32"/>
      <c r="CE649" s="32"/>
      <c r="CF649" s="32"/>
      <c r="CG649" s="43"/>
      <c r="CH649" s="43"/>
      <c r="CI649" s="43"/>
      <c r="CJ649" s="4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3"/>
      <c r="CY649" s="43"/>
      <c r="CZ649" s="45"/>
      <c r="DA649" s="45"/>
    </row>
    <row r="650" spans="1:105" ht="15.75" customHeight="1">
      <c r="A650" s="54"/>
      <c r="B650" s="50"/>
      <c r="D650" s="43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  <c r="BO650" s="32"/>
      <c r="BP650" s="32"/>
      <c r="BQ650" s="32"/>
      <c r="BR650" s="32"/>
      <c r="BS650" s="32"/>
      <c r="BT650" s="32"/>
      <c r="BU650" s="32"/>
      <c r="BV650" s="32"/>
      <c r="BW650" s="32"/>
      <c r="BX650" s="32"/>
      <c r="BY650" s="32"/>
      <c r="BZ650" s="32"/>
      <c r="CA650" s="32"/>
      <c r="CB650" s="32"/>
      <c r="CC650" s="32"/>
      <c r="CD650" s="32"/>
      <c r="CE650" s="32"/>
      <c r="CF650" s="32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5"/>
      <c r="DA650" s="45"/>
    </row>
    <row r="651" spans="1:105" ht="15.75" customHeight="1">
      <c r="A651" s="54"/>
      <c r="B651" s="50"/>
      <c r="D651" s="43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D651" s="32"/>
      <c r="BE651" s="32"/>
      <c r="BF651" s="32"/>
      <c r="BG651" s="32"/>
      <c r="BH651" s="32"/>
      <c r="BI651" s="32"/>
      <c r="BJ651" s="32"/>
      <c r="BK651" s="32"/>
      <c r="BL651" s="32"/>
      <c r="BM651" s="32"/>
      <c r="BN651" s="32"/>
      <c r="BO651" s="32"/>
      <c r="BP651" s="32"/>
      <c r="BQ651" s="32"/>
      <c r="BR651" s="32"/>
      <c r="BS651" s="32"/>
      <c r="BT651" s="32"/>
      <c r="BU651" s="32"/>
      <c r="BV651" s="32"/>
      <c r="BW651" s="32"/>
      <c r="BX651" s="32"/>
      <c r="BY651" s="32"/>
      <c r="BZ651" s="32"/>
      <c r="CA651" s="32"/>
      <c r="CB651" s="32"/>
      <c r="CC651" s="32"/>
      <c r="CD651" s="32"/>
      <c r="CE651" s="32"/>
      <c r="CF651" s="32"/>
      <c r="CG651" s="43"/>
      <c r="CH651" s="43"/>
      <c r="CI651" s="43"/>
      <c r="CJ651" s="4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3"/>
      <c r="CY651" s="43"/>
      <c r="CZ651" s="45"/>
      <c r="DA651" s="45"/>
    </row>
    <row r="652" spans="1:105" ht="15.75" customHeight="1">
      <c r="A652" s="54"/>
      <c r="B652" s="50"/>
      <c r="D652" s="43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D652" s="32"/>
      <c r="BE652" s="32"/>
      <c r="BF652" s="32"/>
      <c r="BG652" s="32"/>
      <c r="BH652" s="32"/>
      <c r="BI652" s="32"/>
      <c r="BJ652" s="32"/>
      <c r="BK652" s="32"/>
      <c r="BL652" s="32"/>
      <c r="BM652" s="32"/>
      <c r="BN652" s="32"/>
      <c r="BO652" s="32"/>
      <c r="BP652" s="32"/>
      <c r="BQ652" s="32"/>
      <c r="BR652" s="32"/>
      <c r="BS652" s="32"/>
      <c r="BT652" s="32"/>
      <c r="BU652" s="32"/>
      <c r="BV652" s="32"/>
      <c r="BW652" s="32"/>
      <c r="BX652" s="32"/>
      <c r="BY652" s="32"/>
      <c r="BZ652" s="32"/>
      <c r="CA652" s="32"/>
      <c r="CB652" s="32"/>
      <c r="CC652" s="32"/>
      <c r="CD652" s="32"/>
      <c r="CE652" s="32"/>
      <c r="CF652" s="32"/>
      <c r="CG652" s="43"/>
      <c r="CH652" s="43"/>
      <c r="CI652" s="43"/>
      <c r="CJ652" s="4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3"/>
      <c r="CY652" s="43"/>
      <c r="CZ652" s="45"/>
      <c r="DA652" s="45"/>
    </row>
    <row r="653" spans="1:105" ht="15.75" customHeight="1">
      <c r="A653" s="54"/>
      <c r="B653" s="50"/>
      <c r="D653" s="43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D653" s="32"/>
      <c r="BE653" s="32"/>
      <c r="BF653" s="32"/>
      <c r="BG653" s="32"/>
      <c r="BH653" s="32"/>
      <c r="BI653" s="32"/>
      <c r="BJ653" s="32"/>
      <c r="BK653" s="32"/>
      <c r="BL653" s="32"/>
      <c r="BM653" s="32"/>
      <c r="BN653" s="32"/>
      <c r="BO653" s="32"/>
      <c r="BP653" s="32"/>
      <c r="BQ653" s="32"/>
      <c r="BR653" s="32"/>
      <c r="BS653" s="32"/>
      <c r="BT653" s="32"/>
      <c r="BU653" s="32"/>
      <c r="BV653" s="32"/>
      <c r="BW653" s="32"/>
      <c r="BX653" s="32"/>
      <c r="BY653" s="32"/>
      <c r="BZ653" s="32"/>
      <c r="CA653" s="32"/>
      <c r="CB653" s="32"/>
      <c r="CC653" s="32"/>
      <c r="CD653" s="32"/>
      <c r="CE653" s="32"/>
      <c r="CF653" s="32"/>
      <c r="CG653" s="43"/>
      <c r="CH653" s="43"/>
      <c r="CI653" s="43"/>
      <c r="CJ653" s="4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3"/>
      <c r="CY653" s="43"/>
      <c r="CZ653" s="45"/>
      <c r="DA653" s="45"/>
    </row>
    <row r="654" spans="1:105" ht="15.75" customHeight="1">
      <c r="A654" s="54"/>
      <c r="B654" s="50"/>
      <c r="D654" s="43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  <c r="BF654" s="32"/>
      <c r="BG654" s="32"/>
      <c r="BH654" s="32"/>
      <c r="BI654" s="32"/>
      <c r="BJ654" s="32"/>
      <c r="BK654" s="32"/>
      <c r="BL654" s="32"/>
      <c r="BM654" s="32"/>
      <c r="BN654" s="32"/>
      <c r="BO654" s="32"/>
      <c r="BP654" s="32"/>
      <c r="BQ654" s="32"/>
      <c r="BR654" s="32"/>
      <c r="BS654" s="32"/>
      <c r="BT654" s="32"/>
      <c r="BU654" s="32"/>
      <c r="BV654" s="32"/>
      <c r="BW654" s="32"/>
      <c r="BX654" s="32"/>
      <c r="BY654" s="32"/>
      <c r="BZ654" s="32"/>
      <c r="CA654" s="32"/>
      <c r="CB654" s="32"/>
      <c r="CC654" s="32"/>
      <c r="CD654" s="32"/>
      <c r="CE654" s="32"/>
      <c r="CF654" s="32"/>
      <c r="CG654" s="43"/>
      <c r="CH654" s="43"/>
      <c r="CI654" s="43"/>
      <c r="CJ654" s="4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3"/>
      <c r="CY654" s="43"/>
      <c r="CZ654" s="45"/>
      <c r="DA654" s="45"/>
    </row>
    <row r="655" spans="1:105" ht="15.75" customHeight="1">
      <c r="A655" s="54"/>
      <c r="B655" s="50"/>
      <c r="D655" s="43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  <c r="BF655" s="32"/>
      <c r="BG655" s="32"/>
      <c r="BH655" s="32"/>
      <c r="BI655" s="32"/>
      <c r="BJ655" s="32"/>
      <c r="BK655" s="32"/>
      <c r="BL655" s="32"/>
      <c r="BM655" s="32"/>
      <c r="BN655" s="32"/>
      <c r="BO655" s="32"/>
      <c r="BP655" s="32"/>
      <c r="BQ655" s="32"/>
      <c r="BR655" s="32"/>
      <c r="BS655" s="32"/>
      <c r="BT655" s="32"/>
      <c r="BU655" s="32"/>
      <c r="BV655" s="32"/>
      <c r="BW655" s="32"/>
      <c r="BX655" s="32"/>
      <c r="BY655" s="32"/>
      <c r="BZ655" s="32"/>
      <c r="CA655" s="32"/>
      <c r="CB655" s="32"/>
      <c r="CC655" s="32"/>
      <c r="CD655" s="32"/>
      <c r="CE655" s="32"/>
      <c r="CF655" s="32"/>
      <c r="CG655" s="43"/>
      <c r="CH655" s="43"/>
      <c r="CI655" s="43"/>
      <c r="CJ655" s="4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3"/>
      <c r="CY655" s="43"/>
      <c r="CZ655" s="45"/>
      <c r="DA655" s="45"/>
    </row>
    <row r="656" spans="1:105" ht="15.75" customHeight="1">
      <c r="A656" s="54"/>
      <c r="B656" s="50"/>
      <c r="D656" s="43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  <c r="BF656" s="32"/>
      <c r="BG656" s="32"/>
      <c r="BH656" s="32"/>
      <c r="BI656" s="32"/>
      <c r="BJ656" s="32"/>
      <c r="BK656" s="32"/>
      <c r="BL656" s="32"/>
      <c r="BM656" s="32"/>
      <c r="BN656" s="32"/>
      <c r="BO656" s="32"/>
      <c r="BP656" s="32"/>
      <c r="BQ656" s="32"/>
      <c r="BR656" s="32"/>
      <c r="BS656" s="32"/>
      <c r="BT656" s="32"/>
      <c r="BU656" s="32"/>
      <c r="BV656" s="32"/>
      <c r="BW656" s="32"/>
      <c r="BX656" s="32"/>
      <c r="BY656" s="32"/>
      <c r="BZ656" s="32"/>
      <c r="CA656" s="32"/>
      <c r="CB656" s="32"/>
      <c r="CC656" s="32"/>
      <c r="CD656" s="32"/>
      <c r="CE656" s="32"/>
      <c r="CF656" s="32"/>
      <c r="CG656" s="43"/>
      <c r="CH656" s="43"/>
      <c r="CI656" s="43"/>
      <c r="CJ656" s="4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3"/>
      <c r="CY656" s="43"/>
      <c r="CZ656" s="45"/>
      <c r="DA656" s="45"/>
    </row>
    <row r="657" spans="1:105" ht="15.75" customHeight="1">
      <c r="A657" s="54"/>
      <c r="B657" s="50"/>
      <c r="D657" s="43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D657" s="32"/>
      <c r="BE657" s="32"/>
      <c r="BF657" s="32"/>
      <c r="BG657" s="32"/>
      <c r="BH657" s="32"/>
      <c r="BI657" s="32"/>
      <c r="BJ657" s="32"/>
      <c r="BK657" s="32"/>
      <c r="BL657" s="32"/>
      <c r="BM657" s="32"/>
      <c r="BN657" s="32"/>
      <c r="BO657" s="32"/>
      <c r="BP657" s="32"/>
      <c r="BQ657" s="32"/>
      <c r="BR657" s="32"/>
      <c r="BS657" s="32"/>
      <c r="BT657" s="32"/>
      <c r="BU657" s="32"/>
      <c r="BV657" s="32"/>
      <c r="BW657" s="32"/>
      <c r="BX657" s="32"/>
      <c r="BY657" s="32"/>
      <c r="BZ657" s="32"/>
      <c r="CA657" s="32"/>
      <c r="CB657" s="32"/>
      <c r="CC657" s="32"/>
      <c r="CD657" s="32"/>
      <c r="CE657" s="32"/>
      <c r="CF657" s="32"/>
      <c r="CG657" s="43"/>
      <c r="CH657" s="43"/>
      <c r="CI657" s="43"/>
      <c r="CJ657" s="4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3"/>
      <c r="CY657" s="43"/>
      <c r="CZ657" s="45"/>
      <c r="DA657" s="45"/>
    </row>
    <row r="658" spans="1:105" ht="15.75" customHeight="1">
      <c r="A658" s="54"/>
      <c r="B658" s="50"/>
      <c r="D658" s="43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  <c r="BO658" s="32"/>
      <c r="BP658" s="32"/>
      <c r="BQ658" s="32"/>
      <c r="BR658" s="32"/>
      <c r="BS658" s="32"/>
      <c r="BT658" s="32"/>
      <c r="BU658" s="32"/>
      <c r="BV658" s="32"/>
      <c r="BW658" s="32"/>
      <c r="BX658" s="32"/>
      <c r="BY658" s="32"/>
      <c r="BZ658" s="32"/>
      <c r="CA658" s="32"/>
      <c r="CB658" s="32"/>
      <c r="CC658" s="32"/>
      <c r="CD658" s="32"/>
      <c r="CE658" s="32"/>
      <c r="CF658" s="32"/>
      <c r="CG658" s="43"/>
      <c r="CH658" s="43"/>
      <c r="CI658" s="43"/>
      <c r="CJ658" s="4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3"/>
      <c r="CY658" s="43"/>
      <c r="CZ658" s="45"/>
      <c r="DA658" s="45"/>
    </row>
    <row r="659" spans="1:105" ht="15.75" customHeight="1">
      <c r="A659" s="54"/>
      <c r="B659" s="50"/>
      <c r="D659" s="43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  <c r="BM659" s="32"/>
      <c r="BN659" s="32"/>
      <c r="BO659" s="32"/>
      <c r="BP659" s="32"/>
      <c r="BQ659" s="32"/>
      <c r="BR659" s="32"/>
      <c r="BS659" s="32"/>
      <c r="BT659" s="32"/>
      <c r="BU659" s="32"/>
      <c r="BV659" s="32"/>
      <c r="BW659" s="32"/>
      <c r="BX659" s="32"/>
      <c r="BY659" s="32"/>
      <c r="BZ659" s="32"/>
      <c r="CA659" s="32"/>
      <c r="CB659" s="32"/>
      <c r="CC659" s="32"/>
      <c r="CD659" s="32"/>
      <c r="CE659" s="32"/>
      <c r="CF659" s="32"/>
      <c r="CG659" s="43"/>
      <c r="CH659" s="43"/>
      <c r="CI659" s="43"/>
      <c r="CJ659" s="4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3"/>
      <c r="CY659" s="43"/>
      <c r="CZ659" s="45"/>
      <c r="DA659" s="45"/>
    </row>
    <row r="660" spans="1:105" ht="15.75" customHeight="1">
      <c r="A660" s="54"/>
      <c r="B660" s="50"/>
      <c r="D660" s="43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D660" s="32"/>
      <c r="BE660" s="32"/>
      <c r="BF660" s="32"/>
      <c r="BG660" s="32"/>
      <c r="BH660" s="32"/>
      <c r="BI660" s="32"/>
      <c r="BJ660" s="32"/>
      <c r="BK660" s="32"/>
      <c r="BL660" s="32"/>
      <c r="BM660" s="32"/>
      <c r="BN660" s="32"/>
      <c r="BO660" s="32"/>
      <c r="BP660" s="32"/>
      <c r="BQ660" s="32"/>
      <c r="BR660" s="32"/>
      <c r="BS660" s="32"/>
      <c r="BT660" s="32"/>
      <c r="BU660" s="32"/>
      <c r="BV660" s="32"/>
      <c r="BW660" s="32"/>
      <c r="BX660" s="32"/>
      <c r="BY660" s="32"/>
      <c r="BZ660" s="32"/>
      <c r="CA660" s="32"/>
      <c r="CB660" s="32"/>
      <c r="CC660" s="32"/>
      <c r="CD660" s="32"/>
      <c r="CE660" s="32"/>
      <c r="CF660" s="32"/>
      <c r="CG660" s="43"/>
      <c r="CH660" s="43"/>
      <c r="CI660" s="43"/>
      <c r="CJ660" s="4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3"/>
      <c r="CY660" s="43"/>
      <c r="CZ660" s="45"/>
      <c r="DA660" s="45"/>
    </row>
    <row r="661" spans="1:105" ht="15.75" customHeight="1">
      <c r="A661" s="54"/>
      <c r="B661" s="50"/>
      <c r="D661" s="43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D661" s="32"/>
      <c r="BE661" s="32"/>
      <c r="BF661" s="32"/>
      <c r="BG661" s="32"/>
      <c r="BH661" s="32"/>
      <c r="BI661" s="32"/>
      <c r="BJ661" s="32"/>
      <c r="BK661" s="32"/>
      <c r="BL661" s="32"/>
      <c r="BM661" s="32"/>
      <c r="BN661" s="32"/>
      <c r="BO661" s="32"/>
      <c r="BP661" s="32"/>
      <c r="BQ661" s="32"/>
      <c r="BR661" s="32"/>
      <c r="BS661" s="32"/>
      <c r="BT661" s="32"/>
      <c r="BU661" s="32"/>
      <c r="BV661" s="32"/>
      <c r="BW661" s="32"/>
      <c r="BX661" s="32"/>
      <c r="BY661" s="32"/>
      <c r="BZ661" s="32"/>
      <c r="CA661" s="32"/>
      <c r="CB661" s="32"/>
      <c r="CC661" s="32"/>
      <c r="CD661" s="32"/>
      <c r="CE661" s="32"/>
      <c r="CF661" s="32"/>
      <c r="CG661" s="43"/>
      <c r="CH661" s="43"/>
      <c r="CI661" s="43"/>
      <c r="CJ661" s="4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3"/>
      <c r="CY661" s="43"/>
      <c r="CZ661" s="45"/>
      <c r="DA661" s="45"/>
    </row>
    <row r="662" spans="1:105" ht="15.75" customHeight="1">
      <c r="A662" s="54"/>
      <c r="B662" s="50"/>
      <c r="D662" s="43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D662" s="32"/>
      <c r="BE662" s="32"/>
      <c r="BF662" s="32"/>
      <c r="BG662" s="32"/>
      <c r="BH662" s="32"/>
      <c r="BI662" s="32"/>
      <c r="BJ662" s="32"/>
      <c r="BK662" s="32"/>
      <c r="BL662" s="32"/>
      <c r="BM662" s="32"/>
      <c r="BN662" s="32"/>
      <c r="BO662" s="32"/>
      <c r="BP662" s="32"/>
      <c r="BQ662" s="32"/>
      <c r="BR662" s="32"/>
      <c r="BS662" s="32"/>
      <c r="BT662" s="32"/>
      <c r="BU662" s="32"/>
      <c r="BV662" s="32"/>
      <c r="BW662" s="32"/>
      <c r="BX662" s="32"/>
      <c r="BY662" s="32"/>
      <c r="BZ662" s="32"/>
      <c r="CA662" s="32"/>
      <c r="CB662" s="32"/>
      <c r="CC662" s="32"/>
      <c r="CD662" s="32"/>
      <c r="CE662" s="32"/>
      <c r="CF662" s="32"/>
      <c r="CG662" s="43"/>
      <c r="CH662" s="43"/>
      <c r="CI662" s="43"/>
      <c r="CJ662" s="4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3"/>
      <c r="CY662" s="43"/>
      <c r="CZ662" s="45"/>
      <c r="DA662" s="45"/>
    </row>
    <row r="663" spans="1:105" ht="15.75" customHeight="1">
      <c r="A663" s="54"/>
      <c r="B663" s="50"/>
      <c r="D663" s="43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  <c r="BF663" s="32"/>
      <c r="BG663" s="32"/>
      <c r="BH663" s="32"/>
      <c r="BI663" s="32"/>
      <c r="BJ663" s="32"/>
      <c r="BK663" s="32"/>
      <c r="BL663" s="32"/>
      <c r="BM663" s="32"/>
      <c r="BN663" s="32"/>
      <c r="BO663" s="32"/>
      <c r="BP663" s="32"/>
      <c r="BQ663" s="32"/>
      <c r="BR663" s="32"/>
      <c r="BS663" s="32"/>
      <c r="BT663" s="32"/>
      <c r="BU663" s="32"/>
      <c r="BV663" s="32"/>
      <c r="BW663" s="32"/>
      <c r="BX663" s="32"/>
      <c r="BY663" s="32"/>
      <c r="BZ663" s="32"/>
      <c r="CA663" s="32"/>
      <c r="CB663" s="32"/>
      <c r="CC663" s="32"/>
      <c r="CD663" s="32"/>
      <c r="CE663" s="32"/>
      <c r="CF663" s="32"/>
      <c r="CG663" s="43"/>
      <c r="CH663" s="43"/>
      <c r="CI663" s="43"/>
      <c r="CJ663" s="4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3"/>
      <c r="CY663" s="43"/>
      <c r="CZ663" s="45"/>
      <c r="DA663" s="45"/>
    </row>
    <row r="664" spans="1:105" ht="15.75" customHeight="1">
      <c r="A664" s="54"/>
      <c r="B664" s="50"/>
      <c r="D664" s="43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  <c r="BM664" s="32"/>
      <c r="BN664" s="32"/>
      <c r="BO664" s="32"/>
      <c r="BP664" s="32"/>
      <c r="BQ664" s="32"/>
      <c r="BR664" s="32"/>
      <c r="BS664" s="32"/>
      <c r="BT664" s="32"/>
      <c r="BU664" s="32"/>
      <c r="BV664" s="32"/>
      <c r="BW664" s="32"/>
      <c r="BX664" s="32"/>
      <c r="BY664" s="32"/>
      <c r="BZ664" s="32"/>
      <c r="CA664" s="32"/>
      <c r="CB664" s="32"/>
      <c r="CC664" s="32"/>
      <c r="CD664" s="32"/>
      <c r="CE664" s="32"/>
      <c r="CF664" s="32"/>
      <c r="CG664" s="43"/>
      <c r="CH664" s="43"/>
      <c r="CI664" s="43"/>
      <c r="CJ664" s="4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3"/>
      <c r="CY664" s="43"/>
      <c r="CZ664" s="45"/>
      <c r="DA664" s="45"/>
    </row>
    <row r="665" spans="1:105" ht="15.75" customHeight="1">
      <c r="A665" s="54"/>
      <c r="B665" s="50"/>
      <c r="D665" s="43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  <c r="BZ665" s="32"/>
      <c r="CA665" s="32"/>
      <c r="CB665" s="32"/>
      <c r="CC665" s="32"/>
      <c r="CD665" s="32"/>
      <c r="CE665" s="32"/>
      <c r="CF665" s="32"/>
      <c r="CG665" s="43"/>
      <c r="CH665" s="43"/>
      <c r="CI665" s="43"/>
      <c r="CJ665" s="4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3"/>
      <c r="CY665" s="43"/>
      <c r="CZ665" s="45"/>
      <c r="DA665" s="45"/>
    </row>
    <row r="666" spans="1:105" ht="15.75" customHeight="1">
      <c r="A666" s="54"/>
      <c r="B666" s="50"/>
      <c r="D666" s="43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43"/>
      <c r="CH666" s="43"/>
      <c r="CI666" s="43"/>
      <c r="CJ666" s="4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3"/>
      <c r="CY666" s="43"/>
      <c r="CZ666" s="45"/>
      <c r="DA666" s="45"/>
    </row>
    <row r="667" spans="1:105" ht="15.75" customHeight="1">
      <c r="A667" s="54"/>
      <c r="B667" s="50"/>
      <c r="D667" s="43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43"/>
      <c r="CH667" s="43"/>
      <c r="CI667" s="43"/>
      <c r="CJ667" s="4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3"/>
      <c r="CY667" s="43"/>
      <c r="CZ667" s="45"/>
      <c r="DA667" s="45"/>
    </row>
    <row r="668" spans="1:105" ht="15.75" customHeight="1">
      <c r="A668" s="54"/>
      <c r="B668" s="50"/>
      <c r="D668" s="43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5"/>
      <c r="DA668" s="45"/>
    </row>
    <row r="669" spans="1:105" ht="15.75" customHeight="1">
      <c r="A669" s="54"/>
      <c r="B669" s="50"/>
      <c r="D669" s="43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  <c r="CY669" s="43"/>
      <c r="CZ669" s="45"/>
      <c r="DA669" s="45"/>
    </row>
    <row r="670" spans="1:105" ht="15.75" customHeight="1">
      <c r="A670" s="54"/>
      <c r="B670" s="50"/>
      <c r="D670" s="43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43"/>
      <c r="CH670" s="43"/>
      <c r="CI670" s="43"/>
      <c r="CJ670" s="4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3"/>
      <c r="CY670" s="43"/>
      <c r="CZ670" s="45"/>
      <c r="DA670" s="45"/>
    </row>
    <row r="671" spans="1:105" ht="15.75" customHeight="1">
      <c r="A671" s="54"/>
      <c r="B671" s="50"/>
      <c r="D671" s="43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43"/>
      <c r="CH671" s="43"/>
      <c r="CI671" s="43"/>
      <c r="CJ671" s="4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3"/>
      <c r="CY671" s="43"/>
      <c r="CZ671" s="45"/>
      <c r="DA671" s="45"/>
    </row>
    <row r="672" spans="1:105" ht="15.75" customHeight="1">
      <c r="A672" s="54"/>
      <c r="B672" s="50"/>
      <c r="D672" s="43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43"/>
      <c r="CH672" s="43"/>
      <c r="CI672" s="43"/>
      <c r="CJ672" s="4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3"/>
      <c r="CY672" s="43"/>
      <c r="CZ672" s="45"/>
      <c r="DA672" s="45"/>
    </row>
    <row r="673" spans="1:105" ht="15.75" customHeight="1">
      <c r="A673" s="54"/>
      <c r="B673" s="50"/>
      <c r="D673" s="43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  <c r="BZ673" s="32"/>
      <c r="CA673" s="32"/>
      <c r="CB673" s="32"/>
      <c r="CC673" s="32"/>
      <c r="CD673" s="32"/>
      <c r="CE673" s="32"/>
      <c r="CF673" s="32"/>
      <c r="CG673" s="43"/>
      <c r="CH673" s="43"/>
      <c r="CI673" s="43"/>
      <c r="CJ673" s="4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3"/>
      <c r="CY673" s="43"/>
      <c r="CZ673" s="45"/>
      <c r="DA673" s="45"/>
    </row>
    <row r="674" spans="1:105" ht="15.75" customHeight="1">
      <c r="A674" s="54"/>
      <c r="B674" s="50"/>
      <c r="D674" s="43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  <c r="BZ674" s="32"/>
      <c r="CA674" s="32"/>
      <c r="CB674" s="32"/>
      <c r="CC674" s="32"/>
      <c r="CD674" s="32"/>
      <c r="CE674" s="32"/>
      <c r="CF674" s="32"/>
      <c r="CG674" s="43"/>
      <c r="CH674" s="43"/>
      <c r="CI674" s="43"/>
      <c r="CJ674" s="4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3"/>
      <c r="CY674" s="43"/>
      <c r="CZ674" s="45"/>
      <c r="DA674" s="45"/>
    </row>
    <row r="675" spans="1:105" ht="15.75" customHeight="1">
      <c r="A675" s="54"/>
      <c r="B675" s="50"/>
      <c r="D675" s="43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43"/>
      <c r="CH675" s="43"/>
      <c r="CI675" s="43"/>
      <c r="CJ675" s="4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3"/>
      <c r="CY675" s="43"/>
      <c r="CZ675" s="45"/>
      <c r="DA675" s="45"/>
    </row>
    <row r="676" spans="1:105" ht="15.75" customHeight="1">
      <c r="A676" s="54"/>
      <c r="B676" s="50"/>
      <c r="D676" s="43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43"/>
      <c r="CH676" s="43"/>
      <c r="CI676" s="43"/>
      <c r="CJ676" s="4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3"/>
      <c r="CY676" s="43"/>
      <c r="CZ676" s="45"/>
      <c r="DA676" s="45"/>
    </row>
    <row r="677" spans="1:105" ht="15.75" customHeight="1">
      <c r="A677" s="54"/>
      <c r="B677" s="50"/>
      <c r="D677" s="43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  <c r="CZ677" s="45"/>
      <c r="DA677" s="45"/>
    </row>
    <row r="678" spans="1:105" ht="15.75" customHeight="1">
      <c r="A678" s="54"/>
      <c r="B678" s="50"/>
      <c r="D678" s="43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43"/>
      <c r="CH678" s="43"/>
      <c r="CI678" s="43"/>
      <c r="CJ678" s="4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3"/>
      <c r="CY678" s="43"/>
      <c r="CZ678" s="45"/>
      <c r="DA678" s="45"/>
    </row>
    <row r="679" spans="1:105" ht="15.75" customHeight="1">
      <c r="A679" s="54"/>
      <c r="B679" s="50"/>
      <c r="D679" s="43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  <c r="CY679" s="43"/>
      <c r="CZ679" s="45"/>
      <c r="DA679" s="45"/>
    </row>
    <row r="680" spans="1:105" ht="15.75" customHeight="1">
      <c r="A680" s="54"/>
      <c r="B680" s="50"/>
      <c r="D680" s="43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43"/>
      <c r="CH680" s="43"/>
      <c r="CI680" s="43"/>
      <c r="CJ680" s="4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3"/>
      <c r="CY680" s="43"/>
      <c r="CZ680" s="45"/>
      <c r="DA680" s="45"/>
    </row>
    <row r="681" spans="1:105" ht="15.75" customHeight="1">
      <c r="A681" s="54"/>
      <c r="B681" s="50"/>
      <c r="D681" s="43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43"/>
      <c r="CH681" s="43"/>
      <c r="CI681" s="43"/>
      <c r="CJ681" s="4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3"/>
      <c r="CY681" s="43"/>
      <c r="CZ681" s="45"/>
      <c r="DA681" s="45"/>
    </row>
    <row r="682" spans="1:105" ht="15.75" customHeight="1">
      <c r="A682" s="54"/>
      <c r="B682" s="50"/>
      <c r="D682" s="43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43"/>
      <c r="CH682" s="43"/>
      <c r="CI682" s="43"/>
      <c r="CJ682" s="4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3"/>
      <c r="CY682" s="43"/>
      <c r="CZ682" s="45"/>
      <c r="DA682" s="45"/>
    </row>
    <row r="683" spans="1:105" ht="15.75" customHeight="1">
      <c r="A683" s="54"/>
      <c r="B683" s="50"/>
      <c r="D683" s="43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43"/>
      <c r="CH683" s="43"/>
      <c r="CI683" s="43"/>
      <c r="CJ683" s="4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3"/>
      <c r="CY683" s="43"/>
      <c r="CZ683" s="45"/>
      <c r="DA683" s="45"/>
    </row>
    <row r="684" spans="1:105" ht="15.75" customHeight="1">
      <c r="A684" s="54"/>
      <c r="B684" s="50"/>
      <c r="D684" s="43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43"/>
      <c r="CH684" s="43"/>
      <c r="CI684" s="43"/>
      <c r="CJ684" s="4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3"/>
      <c r="CY684" s="43"/>
      <c r="CZ684" s="45"/>
      <c r="DA684" s="45"/>
    </row>
    <row r="685" spans="1:105" ht="15.75" customHeight="1">
      <c r="A685" s="54"/>
      <c r="B685" s="50"/>
      <c r="D685" s="43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  <c r="BZ685" s="32"/>
      <c r="CA685" s="32"/>
      <c r="CB685" s="32"/>
      <c r="CC685" s="32"/>
      <c r="CD685" s="32"/>
      <c r="CE685" s="32"/>
      <c r="CF685" s="32"/>
      <c r="CG685" s="43"/>
      <c r="CH685" s="43"/>
      <c r="CI685" s="43"/>
      <c r="CJ685" s="4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3"/>
      <c r="CY685" s="43"/>
      <c r="CZ685" s="45"/>
      <c r="DA685" s="45"/>
    </row>
    <row r="686" spans="1:105" ht="15.75" customHeight="1">
      <c r="A686" s="54"/>
      <c r="B686" s="50"/>
      <c r="D686" s="43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  <c r="BT686" s="32"/>
      <c r="BU686" s="32"/>
      <c r="BV686" s="32"/>
      <c r="BW686" s="32"/>
      <c r="BX686" s="32"/>
      <c r="BY686" s="32"/>
      <c r="BZ686" s="32"/>
      <c r="CA686" s="32"/>
      <c r="CB686" s="32"/>
      <c r="CC686" s="32"/>
      <c r="CD686" s="32"/>
      <c r="CE686" s="32"/>
      <c r="CF686" s="32"/>
      <c r="CG686" s="43"/>
      <c r="CH686" s="43"/>
      <c r="CI686" s="43"/>
      <c r="CJ686" s="4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3"/>
      <c r="CY686" s="43"/>
      <c r="CZ686" s="45"/>
      <c r="DA686" s="45"/>
    </row>
    <row r="687" spans="1:105" ht="15.75" customHeight="1">
      <c r="A687" s="54"/>
      <c r="B687" s="50"/>
      <c r="D687" s="43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  <c r="BZ687" s="32"/>
      <c r="CA687" s="32"/>
      <c r="CB687" s="32"/>
      <c r="CC687" s="32"/>
      <c r="CD687" s="32"/>
      <c r="CE687" s="32"/>
      <c r="CF687" s="32"/>
      <c r="CG687" s="43"/>
      <c r="CH687" s="43"/>
      <c r="CI687" s="43"/>
      <c r="CJ687" s="4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3"/>
      <c r="CY687" s="43"/>
      <c r="CZ687" s="45"/>
      <c r="DA687" s="45"/>
    </row>
    <row r="688" spans="1:105" ht="15.75" customHeight="1">
      <c r="A688" s="54"/>
      <c r="B688" s="50"/>
      <c r="D688" s="43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  <c r="BZ688" s="32"/>
      <c r="CA688" s="32"/>
      <c r="CB688" s="32"/>
      <c r="CC688" s="32"/>
      <c r="CD688" s="32"/>
      <c r="CE688" s="32"/>
      <c r="CF688" s="32"/>
      <c r="CG688" s="43"/>
      <c r="CH688" s="43"/>
      <c r="CI688" s="43"/>
      <c r="CJ688" s="4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3"/>
      <c r="CY688" s="43"/>
      <c r="CZ688" s="45"/>
      <c r="DA688" s="45"/>
    </row>
    <row r="689" spans="1:105" ht="15.75" customHeight="1">
      <c r="A689" s="54"/>
      <c r="B689" s="50"/>
      <c r="D689" s="43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  <c r="BZ689" s="32"/>
      <c r="CA689" s="32"/>
      <c r="CB689" s="32"/>
      <c r="CC689" s="32"/>
      <c r="CD689" s="32"/>
      <c r="CE689" s="32"/>
      <c r="CF689" s="32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5"/>
      <c r="DA689" s="45"/>
    </row>
    <row r="690" spans="1:105" ht="15.75" customHeight="1">
      <c r="A690" s="54"/>
      <c r="B690" s="50"/>
      <c r="D690" s="43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  <c r="BZ690" s="32"/>
      <c r="CA690" s="32"/>
      <c r="CB690" s="32"/>
      <c r="CC690" s="32"/>
      <c r="CD690" s="32"/>
      <c r="CE690" s="32"/>
      <c r="CF690" s="32"/>
      <c r="CG690" s="43"/>
      <c r="CH690" s="43"/>
      <c r="CI690" s="43"/>
      <c r="CJ690" s="4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3"/>
      <c r="CY690" s="43"/>
      <c r="CZ690" s="45"/>
      <c r="DA690" s="45"/>
    </row>
    <row r="691" spans="1:105" ht="15.75" customHeight="1">
      <c r="A691" s="54"/>
      <c r="B691" s="50"/>
      <c r="D691" s="43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  <c r="BZ691" s="32"/>
      <c r="CA691" s="32"/>
      <c r="CB691" s="32"/>
      <c r="CC691" s="32"/>
      <c r="CD691" s="32"/>
      <c r="CE691" s="32"/>
      <c r="CF691" s="32"/>
      <c r="CG691" s="43"/>
      <c r="CH691" s="43"/>
      <c r="CI691" s="43"/>
      <c r="CJ691" s="4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3"/>
      <c r="CY691" s="43"/>
      <c r="CZ691" s="45"/>
      <c r="DA691" s="45"/>
    </row>
    <row r="692" spans="1:105" ht="15.75" customHeight="1">
      <c r="A692" s="54"/>
      <c r="B692" s="50"/>
      <c r="D692" s="43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  <c r="BZ692" s="32"/>
      <c r="CA692" s="32"/>
      <c r="CB692" s="32"/>
      <c r="CC692" s="32"/>
      <c r="CD692" s="32"/>
      <c r="CE692" s="32"/>
      <c r="CF692" s="32"/>
      <c r="CG692" s="43"/>
      <c r="CH692" s="43"/>
      <c r="CI692" s="43"/>
      <c r="CJ692" s="4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3"/>
      <c r="CY692" s="43"/>
      <c r="CZ692" s="45"/>
      <c r="DA692" s="45"/>
    </row>
    <row r="693" spans="1:105" ht="15.75" customHeight="1">
      <c r="A693" s="54"/>
      <c r="B693" s="50"/>
      <c r="D693" s="43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  <c r="BZ693" s="32"/>
      <c r="CA693" s="32"/>
      <c r="CB693" s="32"/>
      <c r="CC693" s="32"/>
      <c r="CD693" s="32"/>
      <c r="CE693" s="32"/>
      <c r="CF693" s="32"/>
      <c r="CG693" s="43"/>
      <c r="CH693" s="43"/>
      <c r="CI693" s="43"/>
      <c r="CJ693" s="4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3"/>
      <c r="CY693" s="43"/>
      <c r="CZ693" s="45"/>
      <c r="DA693" s="45"/>
    </row>
    <row r="694" spans="1:105" ht="15.75" customHeight="1">
      <c r="A694" s="54"/>
      <c r="B694" s="50"/>
      <c r="D694" s="43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  <c r="BZ694" s="32"/>
      <c r="CA694" s="32"/>
      <c r="CB694" s="32"/>
      <c r="CC694" s="32"/>
      <c r="CD694" s="32"/>
      <c r="CE694" s="32"/>
      <c r="CF694" s="32"/>
      <c r="CG694" s="43"/>
      <c r="CH694" s="43"/>
      <c r="CI694" s="43"/>
      <c r="CJ694" s="4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3"/>
      <c r="CY694" s="43"/>
      <c r="CZ694" s="45"/>
      <c r="DA694" s="45"/>
    </row>
    <row r="695" spans="1:105" ht="15.75" customHeight="1">
      <c r="A695" s="54"/>
      <c r="B695" s="50"/>
      <c r="D695" s="43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  <c r="BZ695" s="32"/>
      <c r="CA695" s="32"/>
      <c r="CB695" s="32"/>
      <c r="CC695" s="32"/>
      <c r="CD695" s="32"/>
      <c r="CE695" s="32"/>
      <c r="CF695" s="32"/>
      <c r="CG695" s="43"/>
      <c r="CH695" s="43"/>
      <c r="CI695" s="43"/>
      <c r="CJ695" s="4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3"/>
      <c r="CY695" s="43"/>
      <c r="CZ695" s="45"/>
      <c r="DA695" s="45"/>
    </row>
    <row r="696" spans="1:105" ht="15.75" customHeight="1">
      <c r="A696" s="54"/>
      <c r="B696" s="50"/>
      <c r="D696" s="43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  <c r="BZ696" s="32"/>
      <c r="CA696" s="32"/>
      <c r="CB696" s="32"/>
      <c r="CC696" s="32"/>
      <c r="CD696" s="32"/>
      <c r="CE696" s="32"/>
      <c r="CF696" s="32"/>
      <c r="CG696" s="43"/>
      <c r="CH696" s="43"/>
      <c r="CI696" s="43"/>
      <c r="CJ696" s="4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3"/>
      <c r="CY696" s="43"/>
      <c r="CZ696" s="45"/>
      <c r="DA696" s="45"/>
    </row>
    <row r="697" spans="1:105" ht="15.75" customHeight="1">
      <c r="A697" s="54"/>
      <c r="B697" s="50"/>
      <c r="D697" s="43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  <c r="BZ697" s="32"/>
      <c r="CA697" s="32"/>
      <c r="CB697" s="32"/>
      <c r="CC697" s="32"/>
      <c r="CD697" s="32"/>
      <c r="CE697" s="32"/>
      <c r="CF697" s="32"/>
      <c r="CG697" s="43"/>
      <c r="CH697" s="43"/>
      <c r="CI697" s="43"/>
      <c r="CJ697" s="4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3"/>
      <c r="CY697" s="43"/>
      <c r="CZ697" s="45"/>
      <c r="DA697" s="45"/>
    </row>
    <row r="698" spans="1:105" ht="15.75" customHeight="1">
      <c r="A698" s="54"/>
      <c r="B698" s="50"/>
      <c r="D698" s="43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  <c r="BZ698" s="32"/>
      <c r="CA698" s="32"/>
      <c r="CB698" s="32"/>
      <c r="CC698" s="32"/>
      <c r="CD698" s="32"/>
      <c r="CE698" s="32"/>
      <c r="CF698" s="32"/>
      <c r="CG698" s="43"/>
      <c r="CH698" s="43"/>
      <c r="CI698" s="43"/>
      <c r="CJ698" s="4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3"/>
      <c r="CY698" s="43"/>
      <c r="CZ698" s="45"/>
      <c r="DA698" s="45"/>
    </row>
    <row r="699" spans="1:105" ht="15.75" customHeight="1">
      <c r="A699" s="54"/>
      <c r="B699" s="50"/>
      <c r="D699" s="43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D699" s="32"/>
      <c r="BE699" s="32"/>
      <c r="BF699" s="32"/>
      <c r="BG699" s="32"/>
      <c r="BH699" s="32"/>
      <c r="BI699" s="32"/>
      <c r="BJ699" s="32"/>
      <c r="BK699" s="32"/>
      <c r="BL699" s="32"/>
      <c r="BM699" s="32"/>
      <c r="BN699" s="32"/>
      <c r="BO699" s="32"/>
      <c r="BP699" s="32"/>
      <c r="BQ699" s="32"/>
      <c r="BR699" s="32"/>
      <c r="BS699" s="32"/>
      <c r="BT699" s="32"/>
      <c r="BU699" s="32"/>
      <c r="BV699" s="32"/>
      <c r="BW699" s="32"/>
      <c r="BX699" s="32"/>
      <c r="BY699" s="32"/>
      <c r="BZ699" s="32"/>
      <c r="CA699" s="32"/>
      <c r="CB699" s="32"/>
      <c r="CC699" s="32"/>
      <c r="CD699" s="32"/>
      <c r="CE699" s="32"/>
      <c r="CF699" s="32"/>
      <c r="CG699" s="43"/>
      <c r="CH699" s="43"/>
      <c r="CI699" s="43"/>
      <c r="CJ699" s="4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3"/>
      <c r="CY699" s="43"/>
      <c r="CZ699" s="45"/>
      <c r="DA699" s="45"/>
    </row>
    <row r="700" spans="1:105" ht="15.75" customHeight="1">
      <c r="A700" s="54"/>
      <c r="B700" s="50"/>
      <c r="D700" s="43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  <c r="BZ700" s="32"/>
      <c r="CA700" s="32"/>
      <c r="CB700" s="32"/>
      <c r="CC700" s="32"/>
      <c r="CD700" s="32"/>
      <c r="CE700" s="32"/>
      <c r="CF700" s="32"/>
      <c r="CG700" s="43"/>
      <c r="CH700" s="43"/>
      <c r="CI700" s="43"/>
      <c r="CJ700" s="4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3"/>
      <c r="CY700" s="43"/>
      <c r="CZ700" s="45"/>
      <c r="DA700" s="45"/>
    </row>
    <row r="701" spans="1:105" ht="15.75" customHeight="1">
      <c r="A701" s="54"/>
      <c r="B701" s="50"/>
      <c r="D701" s="43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  <c r="BZ701" s="32"/>
      <c r="CA701" s="32"/>
      <c r="CB701" s="32"/>
      <c r="CC701" s="32"/>
      <c r="CD701" s="32"/>
      <c r="CE701" s="32"/>
      <c r="CF701" s="32"/>
      <c r="CG701" s="43"/>
      <c r="CH701" s="43"/>
      <c r="CI701" s="43"/>
      <c r="CJ701" s="4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3"/>
      <c r="CY701" s="43"/>
      <c r="CZ701" s="45"/>
      <c r="DA701" s="45"/>
    </row>
    <row r="702" spans="1:105" ht="15.75" customHeight="1">
      <c r="A702" s="54"/>
      <c r="B702" s="50"/>
      <c r="D702" s="43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  <c r="BZ702" s="32"/>
      <c r="CA702" s="32"/>
      <c r="CB702" s="32"/>
      <c r="CC702" s="32"/>
      <c r="CD702" s="32"/>
      <c r="CE702" s="32"/>
      <c r="CF702" s="32"/>
      <c r="CG702" s="43"/>
      <c r="CH702" s="43"/>
      <c r="CI702" s="43"/>
      <c r="CJ702" s="4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3"/>
      <c r="CY702" s="43"/>
      <c r="CZ702" s="45"/>
      <c r="DA702" s="45"/>
    </row>
    <row r="703" spans="1:105" ht="15.75" customHeight="1">
      <c r="A703" s="54"/>
      <c r="B703" s="50"/>
      <c r="D703" s="43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  <c r="BZ703" s="32"/>
      <c r="CA703" s="32"/>
      <c r="CB703" s="32"/>
      <c r="CC703" s="32"/>
      <c r="CD703" s="32"/>
      <c r="CE703" s="32"/>
      <c r="CF703" s="32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  <c r="CY703" s="43"/>
      <c r="CZ703" s="45"/>
      <c r="DA703" s="45"/>
    </row>
    <row r="704" spans="1:105" ht="15.75" customHeight="1">
      <c r="A704" s="54"/>
      <c r="B704" s="50"/>
      <c r="D704" s="43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  <c r="BZ704" s="32"/>
      <c r="CA704" s="32"/>
      <c r="CB704" s="32"/>
      <c r="CC704" s="32"/>
      <c r="CD704" s="32"/>
      <c r="CE704" s="32"/>
      <c r="CF704" s="32"/>
      <c r="CG704" s="43"/>
      <c r="CH704" s="43"/>
      <c r="CI704" s="43"/>
      <c r="CJ704" s="4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3"/>
      <c r="CY704" s="43"/>
      <c r="CZ704" s="45"/>
      <c r="DA704" s="45"/>
    </row>
    <row r="705" spans="1:105" ht="15.75" customHeight="1">
      <c r="A705" s="54"/>
      <c r="B705" s="50"/>
      <c r="D705" s="43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  <c r="BZ705" s="32"/>
      <c r="CA705" s="32"/>
      <c r="CB705" s="32"/>
      <c r="CC705" s="32"/>
      <c r="CD705" s="32"/>
      <c r="CE705" s="32"/>
      <c r="CF705" s="32"/>
      <c r="CG705" s="43"/>
      <c r="CH705" s="43"/>
      <c r="CI705" s="43"/>
      <c r="CJ705" s="4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3"/>
      <c r="CY705" s="43"/>
      <c r="CZ705" s="45"/>
      <c r="DA705" s="45"/>
    </row>
    <row r="706" spans="1:105" ht="15.75" customHeight="1">
      <c r="A706" s="54"/>
      <c r="B706" s="50"/>
      <c r="D706" s="43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  <c r="BZ706" s="32"/>
      <c r="CA706" s="32"/>
      <c r="CB706" s="32"/>
      <c r="CC706" s="32"/>
      <c r="CD706" s="32"/>
      <c r="CE706" s="32"/>
      <c r="CF706" s="32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  <c r="CZ706" s="45"/>
      <c r="DA706" s="45"/>
    </row>
    <row r="707" spans="1:105" ht="15.75" customHeight="1">
      <c r="A707" s="54"/>
      <c r="B707" s="50"/>
      <c r="D707" s="43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  <c r="BZ707" s="32"/>
      <c r="CA707" s="32"/>
      <c r="CB707" s="32"/>
      <c r="CC707" s="32"/>
      <c r="CD707" s="32"/>
      <c r="CE707" s="32"/>
      <c r="CF707" s="32"/>
      <c r="CG707" s="43"/>
      <c r="CH707" s="43"/>
      <c r="CI707" s="43"/>
      <c r="CJ707" s="4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3"/>
      <c r="CY707" s="43"/>
      <c r="CZ707" s="45"/>
      <c r="DA707" s="45"/>
    </row>
    <row r="708" spans="1:105" ht="15.75" customHeight="1">
      <c r="A708" s="54"/>
      <c r="B708" s="50"/>
      <c r="D708" s="43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  <c r="BZ708" s="32"/>
      <c r="CA708" s="32"/>
      <c r="CB708" s="32"/>
      <c r="CC708" s="32"/>
      <c r="CD708" s="32"/>
      <c r="CE708" s="32"/>
      <c r="CF708" s="32"/>
      <c r="CG708" s="43"/>
      <c r="CH708" s="43"/>
      <c r="CI708" s="43"/>
      <c r="CJ708" s="4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3"/>
      <c r="CY708" s="43"/>
      <c r="CZ708" s="45"/>
      <c r="DA708" s="45"/>
    </row>
    <row r="709" spans="1:105" ht="15.75" customHeight="1">
      <c r="A709" s="54"/>
      <c r="B709" s="50"/>
      <c r="D709" s="43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  <c r="BZ709" s="32"/>
      <c r="CA709" s="32"/>
      <c r="CB709" s="32"/>
      <c r="CC709" s="32"/>
      <c r="CD709" s="32"/>
      <c r="CE709" s="32"/>
      <c r="CF709" s="32"/>
      <c r="CG709" s="43"/>
      <c r="CH709" s="43"/>
      <c r="CI709" s="43"/>
      <c r="CJ709" s="4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3"/>
      <c r="CY709" s="43"/>
      <c r="CZ709" s="45"/>
      <c r="DA709" s="45"/>
    </row>
    <row r="710" spans="1:105" ht="15.75" customHeight="1">
      <c r="A710" s="54"/>
      <c r="B710" s="50"/>
      <c r="D710" s="43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  <c r="BZ710" s="32"/>
      <c r="CA710" s="32"/>
      <c r="CB710" s="32"/>
      <c r="CC710" s="32"/>
      <c r="CD710" s="32"/>
      <c r="CE710" s="32"/>
      <c r="CF710" s="32"/>
      <c r="CG710" s="43"/>
      <c r="CH710" s="43"/>
      <c r="CI710" s="43"/>
      <c r="CJ710" s="4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3"/>
      <c r="CY710" s="43"/>
      <c r="CZ710" s="45"/>
      <c r="DA710" s="45"/>
    </row>
    <row r="711" spans="1:105" ht="15.75" customHeight="1">
      <c r="A711" s="54"/>
      <c r="B711" s="50"/>
      <c r="D711" s="43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  <c r="BZ711" s="32"/>
      <c r="CA711" s="32"/>
      <c r="CB711" s="32"/>
      <c r="CC711" s="32"/>
      <c r="CD711" s="32"/>
      <c r="CE711" s="32"/>
      <c r="CF711" s="32"/>
      <c r="CG711" s="43"/>
      <c r="CH711" s="43"/>
      <c r="CI711" s="43"/>
      <c r="CJ711" s="4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3"/>
      <c r="CY711" s="43"/>
      <c r="CZ711" s="45"/>
      <c r="DA711" s="45"/>
    </row>
    <row r="712" spans="1:105" ht="15.75" customHeight="1">
      <c r="A712" s="54"/>
      <c r="B712" s="50"/>
      <c r="D712" s="43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  <c r="BZ712" s="32"/>
      <c r="CA712" s="32"/>
      <c r="CB712" s="32"/>
      <c r="CC712" s="32"/>
      <c r="CD712" s="32"/>
      <c r="CE712" s="32"/>
      <c r="CF712" s="32"/>
      <c r="CG712" s="43"/>
      <c r="CH712" s="43"/>
      <c r="CI712" s="43"/>
      <c r="CJ712" s="4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3"/>
      <c r="CY712" s="43"/>
      <c r="CZ712" s="45"/>
      <c r="DA712" s="45"/>
    </row>
    <row r="713" spans="1:105" ht="15.75" customHeight="1">
      <c r="A713" s="54"/>
      <c r="B713" s="50"/>
      <c r="D713" s="43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  <c r="BZ713" s="32"/>
      <c r="CA713" s="32"/>
      <c r="CB713" s="32"/>
      <c r="CC713" s="32"/>
      <c r="CD713" s="32"/>
      <c r="CE713" s="32"/>
      <c r="CF713" s="32"/>
      <c r="CG713" s="43"/>
      <c r="CH713" s="43"/>
      <c r="CI713" s="43"/>
      <c r="CJ713" s="4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3"/>
      <c r="CY713" s="43"/>
      <c r="CZ713" s="45"/>
      <c r="DA713" s="45"/>
    </row>
    <row r="714" spans="1:105" ht="15.75" customHeight="1">
      <c r="A714" s="54"/>
      <c r="B714" s="50"/>
      <c r="D714" s="43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  <c r="BZ714" s="32"/>
      <c r="CA714" s="32"/>
      <c r="CB714" s="32"/>
      <c r="CC714" s="32"/>
      <c r="CD714" s="32"/>
      <c r="CE714" s="32"/>
      <c r="CF714" s="32"/>
      <c r="CG714" s="43"/>
      <c r="CH714" s="43"/>
      <c r="CI714" s="43"/>
      <c r="CJ714" s="4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3"/>
      <c r="CY714" s="43"/>
      <c r="CZ714" s="45"/>
      <c r="DA714" s="45"/>
    </row>
    <row r="715" spans="1:105" ht="15.75" customHeight="1">
      <c r="A715" s="54"/>
      <c r="B715" s="50"/>
      <c r="D715" s="43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  <c r="BZ715" s="32"/>
      <c r="CA715" s="32"/>
      <c r="CB715" s="32"/>
      <c r="CC715" s="32"/>
      <c r="CD715" s="32"/>
      <c r="CE715" s="32"/>
      <c r="CF715" s="32"/>
      <c r="CG715" s="43"/>
      <c r="CH715" s="43"/>
      <c r="CI715" s="43"/>
      <c r="CJ715" s="4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3"/>
      <c r="CY715" s="43"/>
      <c r="CZ715" s="45"/>
      <c r="DA715" s="45"/>
    </row>
    <row r="716" spans="1:105" ht="15.75" customHeight="1">
      <c r="A716" s="54"/>
      <c r="B716" s="50"/>
      <c r="D716" s="43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  <c r="BZ716" s="32"/>
      <c r="CA716" s="32"/>
      <c r="CB716" s="32"/>
      <c r="CC716" s="32"/>
      <c r="CD716" s="32"/>
      <c r="CE716" s="32"/>
      <c r="CF716" s="32"/>
      <c r="CG716" s="43"/>
      <c r="CH716" s="43"/>
      <c r="CI716" s="43"/>
      <c r="CJ716" s="4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3"/>
      <c r="CY716" s="43"/>
      <c r="CZ716" s="45"/>
      <c r="DA716" s="45"/>
    </row>
    <row r="717" spans="1:105" ht="15.75" customHeight="1">
      <c r="A717" s="54"/>
      <c r="B717" s="50"/>
      <c r="D717" s="43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  <c r="BZ717" s="32"/>
      <c r="CA717" s="32"/>
      <c r="CB717" s="32"/>
      <c r="CC717" s="32"/>
      <c r="CD717" s="32"/>
      <c r="CE717" s="32"/>
      <c r="CF717" s="32"/>
      <c r="CG717" s="43"/>
      <c r="CH717" s="43"/>
      <c r="CI717" s="43"/>
      <c r="CJ717" s="4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3"/>
      <c r="CY717" s="43"/>
      <c r="CZ717" s="45"/>
      <c r="DA717" s="45"/>
    </row>
    <row r="718" spans="1:105" ht="15.75" customHeight="1">
      <c r="A718" s="54"/>
      <c r="B718" s="50"/>
      <c r="D718" s="43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  <c r="BZ718" s="32"/>
      <c r="CA718" s="32"/>
      <c r="CB718" s="32"/>
      <c r="CC718" s="32"/>
      <c r="CD718" s="32"/>
      <c r="CE718" s="32"/>
      <c r="CF718" s="32"/>
      <c r="CG718" s="43"/>
      <c r="CH718" s="43"/>
      <c r="CI718" s="43"/>
      <c r="CJ718" s="4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3"/>
      <c r="CY718" s="43"/>
      <c r="CZ718" s="45"/>
      <c r="DA718" s="45"/>
    </row>
    <row r="719" spans="1:105" ht="15.75" customHeight="1">
      <c r="A719" s="54"/>
      <c r="B719" s="50"/>
      <c r="D719" s="43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D719" s="32"/>
      <c r="BE719" s="32"/>
      <c r="BF719" s="32"/>
      <c r="BG719" s="32"/>
      <c r="BH719" s="32"/>
      <c r="BI719" s="32"/>
      <c r="BJ719" s="32"/>
      <c r="BK719" s="32"/>
      <c r="BL719" s="32"/>
      <c r="BM719" s="32"/>
      <c r="BN719" s="32"/>
      <c r="BO719" s="32"/>
      <c r="BP719" s="32"/>
      <c r="BQ719" s="32"/>
      <c r="BR719" s="32"/>
      <c r="BS719" s="32"/>
      <c r="BT719" s="32"/>
      <c r="BU719" s="32"/>
      <c r="BV719" s="32"/>
      <c r="BW719" s="32"/>
      <c r="BX719" s="32"/>
      <c r="BY719" s="32"/>
      <c r="BZ719" s="32"/>
      <c r="CA719" s="32"/>
      <c r="CB719" s="32"/>
      <c r="CC719" s="32"/>
      <c r="CD719" s="32"/>
      <c r="CE719" s="32"/>
      <c r="CF719" s="32"/>
      <c r="CG719" s="43"/>
      <c r="CH719" s="43"/>
      <c r="CI719" s="43"/>
      <c r="CJ719" s="4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3"/>
      <c r="CY719" s="43"/>
      <c r="CZ719" s="45"/>
      <c r="DA719" s="45"/>
    </row>
    <row r="720" spans="1:105" ht="15.75" customHeight="1">
      <c r="A720" s="54"/>
      <c r="B720" s="50"/>
      <c r="D720" s="43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  <c r="BZ720" s="32"/>
      <c r="CA720" s="32"/>
      <c r="CB720" s="32"/>
      <c r="CC720" s="32"/>
      <c r="CD720" s="32"/>
      <c r="CE720" s="32"/>
      <c r="CF720" s="32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5"/>
      <c r="DA720" s="45"/>
    </row>
    <row r="721" spans="1:105" ht="15.75" customHeight="1">
      <c r="A721" s="54"/>
      <c r="B721" s="50"/>
      <c r="D721" s="43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  <c r="BZ721" s="32"/>
      <c r="CA721" s="32"/>
      <c r="CB721" s="32"/>
      <c r="CC721" s="32"/>
      <c r="CD721" s="32"/>
      <c r="CE721" s="32"/>
      <c r="CF721" s="32"/>
      <c r="CG721" s="43"/>
      <c r="CH721" s="43"/>
      <c r="CI721" s="43"/>
      <c r="CJ721" s="4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3"/>
      <c r="CY721" s="43"/>
      <c r="CZ721" s="45"/>
      <c r="DA721" s="45"/>
    </row>
    <row r="722" spans="1:105" ht="15.75" customHeight="1">
      <c r="A722" s="54"/>
      <c r="B722" s="50"/>
      <c r="D722" s="43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  <c r="BZ722" s="32"/>
      <c r="CA722" s="32"/>
      <c r="CB722" s="32"/>
      <c r="CC722" s="32"/>
      <c r="CD722" s="32"/>
      <c r="CE722" s="32"/>
      <c r="CF722" s="32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5"/>
      <c r="DA722" s="45"/>
    </row>
    <row r="723" spans="1:105" ht="15.75" customHeight="1">
      <c r="A723" s="54"/>
      <c r="B723" s="50"/>
      <c r="D723" s="43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5"/>
      <c r="DA723" s="45"/>
    </row>
    <row r="724" spans="1:105" ht="15.75" customHeight="1">
      <c r="A724" s="54"/>
      <c r="B724" s="50"/>
      <c r="D724" s="43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5"/>
      <c r="DA724" s="45"/>
    </row>
    <row r="725" spans="1:105" ht="15.75" customHeight="1">
      <c r="A725" s="54"/>
      <c r="B725" s="50"/>
      <c r="D725" s="43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5"/>
      <c r="DA725" s="45"/>
    </row>
    <row r="726" spans="1:105" ht="15.75" customHeight="1">
      <c r="A726" s="54"/>
      <c r="B726" s="50"/>
      <c r="D726" s="43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5"/>
      <c r="DA726" s="45"/>
    </row>
    <row r="727" spans="1:105" ht="15.75" customHeight="1">
      <c r="A727" s="54"/>
      <c r="B727" s="50"/>
      <c r="D727" s="43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5"/>
      <c r="DA727" s="45"/>
    </row>
    <row r="728" spans="1:105" ht="15.75" customHeight="1">
      <c r="A728" s="54"/>
      <c r="B728" s="50"/>
      <c r="D728" s="43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43"/>
      <c r="CH728" s="43"/>
      <c r="CI728" s="43"/>
      <c r="CJ728" s="4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3"/>
      <c r="CY728" s="43"/>
      <c r="CZ728" s="45"/>
      <c r="DA728" s="45"/>
    </row>
    <row r="729" spans="1:105" ht="15.75" customHeight="1">
      <c r="A729" s="54"/>
      <c r="B729" s="50"/>
      <c r="D729" s="43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5"/>
      <c r="DA729" s="45"/>
    </row>
    <row r="730" spans="1:105" ht="15.75" customHeight="1">
      <c r="A730" s="54"/>
      <c r="B730" s="50"/>
      <c r="D730" s="43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43"/>
      <c r="CH730" s="43"/>
      <c r="CI730" s="43"/>
      <c r="CJ730" s="4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3"/>
      <c r="CY730" s="43"/>
      <c r="CZ730" s="45"/>
      <c r="DA730" s="45"/>
    </row>
    <row r="731" spans="1:105" ht="15.75" customHeight="1">
      <c r="A731" s="54"/>
      <c r="B731" s="50"/>
      <c r="D731" s="43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43"/>
      <c r="CH731" s="43"/>
      <c r="CI731" s="43"/>
      <c r="CJ731" s="4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3"/>
      <c r="CY731" s="43"/>
      <c r="CZ731" s="45"/>
      <c r="DA731" s="45"/>
    </row>
    <row r="732" spans="1:105" ht="15.75" customHeight="1">
      <c r="A732" s="54"/>
      <c r="B732" s="50"/>
      <c r="D732" s="43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43"/>
      <c r="CH732" s="43"/>
      <c r="CI732" s="43"/>
      <c r="CJ732" s="4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3"/>
      <c r="CY732" s="43"/>
      <c r="CZ732" s="45"/>
      <c r="DA732" s="45"/>
    </row>
    <row r="733" spans="1:105" ht="15.75" customHeight="1">
      <c r="A733" s="54"/>
      <c r="B733" s="50"/>
      <c r="D733" s="43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43"/>
      <c r="CH733" s="43"/>
      <c r="CI733" s="43"/>
      <c r="CJ733" s="4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3"/>
      <c r="CY733" s="43"/>
      <c r="CZ733" s="45"/>
      <c r="DA733" s="45"/>
    </row>
    <row r="734" spans="1:105" ht="15.75" customHeight="1">
      <c r="A734" s="54"/>
      <c r="B734" s="50"/>
      <c r="D734" s="43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43"/>
      <c r="CH734" s="43"/>
      <c r="CI734" s="43"/>
      <c r="CJ734" s="4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3"/>
      <c r="CY734" s="43"/>
      <c r="CZ734" s="45"/>
      <c r="DA734" s="45"/>
    </row>
    <row r="735" spans="1:105" ht="15.75" customHeight="1">
      <c r="A735" s="54"/>
      <c r="B735" s="50"/>
      <c r="D735" s="43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  <c r="BT735" s="32"/>
      <c r="BU735" s="32"/>
      <c r="BV735" s="32"/>
      <c r="BW735" s="32"/>
      <c r="BX735" s="32"/>
      <c r="BY735" s="32"/>
      <c r="BZ735" s="32"/>
      <c r="CA735" s="32"/>
      <c r="CB735" s="32"/>
      <c r="CC735" s="32"/>
      <c r="CD735" s="32"/>
      <c r="CE735" s="32"/>
      <c r="CF735" s="32"/>
      <c r="CG735" s="43"/>
      <c r="CH735" s="43"/>
      <c r="CI735" s="43"/>
      <c r="CJ735" s="4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3"/>
      <c r="CY735" s="43"/>
      <c r="CZ735" s="45"/>
      <c r="DA735" s="45"/>
    </row>
    <row r="736" spans="1:105" ht="15.75" customHeight="1">
      <c r="A736" s="54"/>
      <c r="B736" s="50"/>
      <c r="D736" s="43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  <c r="BT736" s="32"/>
      <c r="BU736" s="32"/>
      <c r="BV736" s="32"/>
      <c r="BW736" s="32"/>
      <c r="BX736" s="32"/>
      <c r="BY736" s="32"/>
      <c r="BZ736" s="32"/>
      <c r="CA736" s="32"/>
      <c r="CB736" s="32"/>
      <c r="CC736" s="32"/>
      <c r="CD736" s="32"/>
      <c r="CE736" s="32"/>
      <c r="CF736" s="32"/>
      <c r="CG736" s="43"/>
      <c r="CH736" s="43"/>
      <c r="CI736" s="43"/>
      <c r="CJ736" s="4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3"/>
      <c r="CY736" s="43"/>
      <c r="CZ736" s="45"/>
      <c r="DA736" s="45"/>
    </row>
    <row r="737" spans="1:105" ht="15.75" customHeight="1">
      <c r="A737" s="54"/>
      <c r="B737" s="50"/>
      <c r="D737" s="43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  <c r="BT737" s="32"/>
      <c r="BU737" s="32"/>
      <c r="BV737" s="32"/>
      <c r="BW737" s="32"/>
      <c r="BX737" s="32"/>
      <c r="BY737" s="32"/>
      <c r="BZ737" s="32"/>
      <c r="CA737" s="32"/>
      <c r="CB737" s="32"/>
      <c r="CC737" s="32"/>
      <c r="CD737" s="32"/>
      <c r="CE737" s="32"/>
      <c r="CF737" s="32"/>
      <c r="CG737" s="43"/>
      <c r="CH737" s="43"/>
      <c r="CI737" s="43"/>
      <c r="CJ737" s="4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3"/>
      <c r="CY737" s="43"/>
      <c r="CZ737" s="45"/>
      <c r="DA737" s="45"/>
    </row>
    <row r="738" spans="1:105" ht="15.75" customHeight="1">
      <c r="A738" s="54"/>
      <c r="B738" s="50"/>
      <c r="D738" s="43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  <c r="BT738" s="32"/>
      <c r="BU738" s="32"/>
      <c r="BV738" s="32"/>
      <c r="BW738" s="32"/>
      <c r="BX738" s="32"/>
      <c r="BY738" s="32"/>
      <c r="BZ738" s="32"/>
      <c r="CA738" s="32"/>
      <c r="CB738" s="32"/>
      <c r="CC738" s="32"/>
      <c r="CD738" s="32"/>
      <c r="CE738" s="32"/>
      <c r="CF738" s="32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  <c r="CZ738" s="45"/>
      <c r="DA738" s="45"/>
    </row>
    <row r="739" spans="1:105" ht="15.75" customHeight="1">
      <c r="A739" s="54"/>
      <c r="B739" s="50"/>
      <c r="D739" s="43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  <c r="BT739" s="32"/>
      <c r="BU739" s="32"/>
      <c r="BV739" s="32"/>
      <c r="BW739" s="32"/>
      <c r="BX739" s="32"/>
      <c r="BY739" s="32"/>
      <c r="BZ739" s="32"/>
      <c r="CA739" s="32"/>
      <c r="CB739" s="32"/>
      <c r="CC739" s="32"/>
      <c r="CD739" s="32"/>
      <c r="CE739" s="32"/>
      <c r="CF739" s="32"/>
      <c r="CG739" s="43"/>
      <c r="CH739" s="43"/>
      <c r="CI739" s="43"/>
      <c r="CJ739" s="4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3"/>
      <c r="CY739" s="43"/>
      <c r="CZ739" s="45"/>
      <c r="DA739" s="45"/>
    </row>
    <row r="740" spans="1:105" ht="15.75" customHeight="1">
      <c r="A740" s="54"/>
      <c r="B740" s="50"/>
      <c r="D740" s="43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  <c r="BT740" s="32"/>
      <c r="BU740" s="32"/>
      <c r="BV740" s="32"/>
      <c r="BW740" s="32"/>
      <c r="BX740" s="32"/>
      <c r="BY740" s="32"/>
      <c r="BZ740" s="32"/>
      <c r="CA740" s="32"/>
      <c r="CB740" s="32"/>
      <c r="CC740" s="32"/>
      <c r="CD740" s="32"/>
      <c r="CE740" s="32"/>
      <c r="CF740" s="32"/>
      <c r="CG740" s="43"/>
      <c r="CH740" s="43"/>
      <c r="CI740" s="43"/>
      <c r="CJ740" s="4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3"/>
      <c r="CY740" s="43"/>
      <c r="CZ740" s="45"/>
      <c r="DA740" s="45"/>
    </row>
    <row r="741" spans="1:105" ht="15.75" customHeight="1">
      <c r="A741" s="54"/>
      <c r="B741" s="50"/>
      <c r="D741" s="43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  <c r="BT741" s="32"/>
      <c r="BU741" s="32"/>
      <c r="BV741" s="32"/>
      <c r="BW741" s="32"/>
      <c r="BX741" s="32"/>
      <c r="BY741" s="32"/>
      <c r="BZ741" s="32"/>
      <c r="CA741" s="32"/>
      <c r="CB741" s="32"/>
      <c r="CC741" s="32"/>
      <c r="CD741" s="32"/>
      <c r="CE741" s="32"/>
      <c r="CF741" s="32"/>
      <c r="CG741" s="43"/>
      <c r="CH741" s="43"/>
      <c r="CI741" s="43"/>
      <c r="CJ741" s="4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3"/>
      <c r="CY741" s="43"/>
      <c r="CZ741" s="45"/>
      <c r="DA741" s="45"/>
    </row>
    <row r="742" spans="1:105" ht="15.75" customHeight="1">
      <c r="A742" s="54"/>
      <c r="B742" s="50"/>
      <c r="D742" s="43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  <c r="BT742" s="32"/>
      <c r="BU742" s="32"/>
      <c r="BV742" s="32"/>
      <c r="BW742" s="32"/>
      <c r="BX742" s="32"/>
      <c r="BY742" s="32"/>
      <c r="BZ742" s="32"/>
      <c r="CA742" s="32"/>
      <c r="CB742" s="32"/>
      <c r="CC742" s="32"/>
      <c r="CD742" s="32"/>
      <c r="CE742" s="32"/>
      <c r="CF742" s="32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5"/>
      <c r="DA742" s="45"/>
    </row>
    <row r="743" spans="1:105" ht="15.75" customHeight="1">
      <c r="A743" s="54"/>
      <c r="B743" s="50"/>
      <c r="D743" s="43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  <c r="BT743" s="32"/>
      <c r="BU743" s="32"/>
      <c r="BV743" s="32"/>
      <c r="BW743" s="32"/>
      <c r="BX743" s="32"/>
      <c r="BY743" s="32"/>
      <c r="BZ743" s="32"/>
      <c r="CA743" s="32"/>
      <c r="CB743" s="32"/>
      <c r="CC743" s="32"/>
      <c r="CD743" s="32"/>
      <c r="CE743" s="32"/>
      <c r="CF743" s="32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5"/>
      <c r="DA743" s="45"/>
    </row>
    <row r="744" spans="1:105" ht="15.75" customHeight="1">
      <c r="A744" s="54"/>
      <c r="B744" s="50"/>
      <c r="D744" s="43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  <c r="BT744" s="32"/>
      <c r="BU744" s="32"/>
      <c r="BV744" s="32"/>
      <c r="BW744" s="32"/>
      <c r="BX744" s="32"/>
      <c r="BY744" s="32"/>
      <c r="BZ744" s="32"/>
      <c r="CA744" s="32"/>
      <c r="CB744" s="32"/>
      <c r="CC744" s="32"/>
      <c r="CD744" s="32"/>
      <c r="CE744" s="32"/>
      <c r="CF744" s="32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5"/>
      <c r="DA744" s="45"/>
    </row>
    <row r="745" spans="1:105" ht="15.75" customHeight="1">
      <c r="A745" s="54"/>
      <c r="B745" s="50"/>
      <c r="D745" s="43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43"/>
      <c r="CH745" s="43"/>
      <c r="CI745" s="43"/>
      <c r="CJ745" s="4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3"/>
      <c r="CY745" s="43"/>
      <c r="CZ745" s="45"/>
      <c r="DA745" s="45"/>
    </row>
    <row r="746" spans="1:105" ht="15.75" customHeight="1">
      <c r="A746" s="54"/>
      <c r="B746" s="50"/>
      <c r="D746" s="43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5"/>
      <c r="DA746" s="45"/>
    </row>
    <row r="747" spans="1:105" ht="15.75" customHeight="1">
      <c r="A747" s="54"/>
      <c r="B747" s="50"/>
      <c r="D747" s="43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43"/>
      <c r="CH747" s="43"/>
      <c r="CI747" s="43"/>
      <c r="CJ747" s="4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3"/>
      <c r="CY747" s="43"/>
      <c r="CZ747" s="45"/>
      <c r="DA747" s="45"/>
    </row>
    <row r="748" spans="1:105" ht="15.75" customHeight="1">
      <c r="A748" s="54"/>
      <c r="B748" s="50"/>
      <c r="D748" s="43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  <c r="BM748" s="32"/>
      <c r="BN748" s="32"/>
      <c r="BO748" s="32"/>
      <c r="BP748" s="32"/>
      <c r="BQ748" s="32"/>
      <c r="BR748" s="32"/>
      <c r="BS748" s="32"/>
      <c r="BT748" s="32"/>
      <c r="BU748" s="32"/>
      <c r="BV748" s="32"/>
      <c r="BW748" s="32"/>
      <c r="BX748" s="32"/>
      <c r="BY748" s="32"/>
      <c r="BZ748" s="32"/>
      <c r="CA748" s="32"/>
      <c r="CB748" s="32"/>
      <c r="CC748" s="32"/>
      <c r="CD748" s="32"/>
      <c r="CE748" s="32"/>
      <c r="CF748" s="32"/>
      <c r="CG748" s="43"/>
      <c r="CH748" s="43"/>
      <c r="CI748" s="43"/>
      <c r="CJ748" s="4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3"/>
      <c r="CY748" s="43"/>
      <c r="CZ748" s="45"/>
      <c r="DA748" s="45"/>
    </row>
    <row r="749" spans="1:105" ht="15.75" customHeight="1">
      <c r="A749" s="54"/>
      <c r="B749" s="50"/>
      <c r="D749" s="43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D749" s="32"/>
      <c r="BE749" s="32"/>
      <c r="BF749" s="32"/>
      <c r="BG749" s="32"/>
      <c r="BH749" s="32"/>
      <c r="BI749" s="32"/>
      <c r="BJ749" s="32"/>
      <c r="BK749" s="32"/>
      <c r="BL749" s="32"/>
      <c r="BM749" s="32"/>
      <c r="BN749" s="32"/>
      <c r="BO749" s="32"/>
      <c r="BP749" s="32"/>
      <c r="BQ749" s="32"/>
      <c r="BR749" s="32"/>
      <c r="BS749" s="32"/>
      <c r="BT749" s="32"/>
      <c r="BU749" s="32"/>
      <c r="BV749" s="32"/>
      <c r="BW749" s="32"/>
      <c r="BX749" s="32"/>
      <c r="BY749" s="32"/>
      <c r="BZ749" s="32"/>
      <c r="CA749" s="32"/>
      <c r="CB749" s="32"/>
      <c r="CC749" s="32"/>
      <c r="CD749" s="32"/>
      <c r="CE749" s="32"/>
      <c r="CF749" s="32"/>
      <c r="CG749" s="43"/>
      <c r="CH749" s="43"/>
      <c r="CI749" s="43"/>
      <c r="CJ749" s="4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3"/>
      <c r="CY749" s="43"/>
      <c r="CZ749" s="45"/>
      <c r="DA749" s="45"/>
    </row>
    <row r="750" spans="1:105" ht="15.75" customHeight="1">
      <c r="A750" s="54"/>
      <c r="B750" s="50"/>
      <c r="D750" s="43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  <c r="BF750" s="32"/>
      <c r="BG750" s="32"/>
      <c r="BH750" s="32"/>
      <c r="BI750" s="32"/>
      <c r="BJ750" s="32"/>
      <c r="BK750" s="32"/>
      <c r="BL750" s="32"/>
      <c r="BM750" s="32"/>
      <c r="BN750" s="32"/>
      <c r="BO750" s="32"/>
      <c r="BP750" s="32"/>
      <c r="BQ750" s="32"/>
      <c r="BR750" s="32"/>
      <c r="BS750" s="32"/>
      <c r="BT750" s="32"/>
      <c r="BU750" s="32"/>
      <c r="BV750" s="32"/>
      <c r="BW750" s="32"/>
      <c r="BX750" s="32"/>
      <c r="BY750" s="32"/>
      <c r="BZ750" s="32"/>
      <c r="CA750" s="32"/>
      <c r="CB750" s="32"/>
      <c r="CC750" s="32"/>
      <c r="CD750" s="32"/>
      <c r="CE750" s="32"/>
      <c r="CF750" s="32"/>
      <c r="CG750" s="43"/>
      <c r="CH750" s="43"/>
      <c r="CI750" s="43"/>
      <c r="CJ750" s="4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3"/>
      <c r="CY750" s="43"/>
      <c r="CZ750" s="45"/>
      <c r="DA750" s="45"/>
    </row>
    <row r="751" spans="1:105" ht="15.75" customHeight="1">
      <c r="A751" s="54"/>
      <c r="B751" s="50"/>
      <c r="D751" s="43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D751" s="32"/>
      <c r="BE751" s="32"/>
      <c r="BF751" s="32"/>
      <c r="BG751" s="32"/>
      <c r="BH751" s="32"/>
      <c r="BI751" s="32"/>
      <c r="BJ751" s="32"/>
      <c r="BK751" s="32"/>
      <c r="BL751" s="32"/>
      <c r="BM751" s="32"/>
      <c r="BN751" s="32"/>
      <c r="BO751" s="32"/>
      <c r="BP751" s="32"/>
      <c r="BQ751" s="32"/>
      <c r="BR751" s="32"/>
      <c r="BS751" s="32"/>
      <c r="BT751" s="32"/>
      <c r="BU751" s="32"/>
      <c r="BV751" s="32"/>
      <c r="BW751" s="32"/>
      <c r="BX751" s="32"/>
      <c r="BY751" s="32"/>
      <c r="BZ751" s="32"/>
      <c r="CA751" s="32"/>
      <c r="CB751" s="32"/>
      <c r="CC751" s="32"/>
      <c r="CD751" s="32"/>
      <c r="CE751" s="32"/>
      <c r="CF751" s="32"/>
      <c r="CG751" s="43"/>
      <c r="CH751" s="43"/>
      <c r="CI751" s="43"/>
      <c r="CJ751" s="4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3"/>
      <c r="CY751" s="43"/>
      <c r="CZ751" s="45"/>
      <c r="DA751" s="45"/>
    </row>
    <row r="752" spans="1:105" ht="15.75" customHeight="1">
      <c r="A752" s="54"/>
      <c r="B752" s="50"/>
      <c r="D752" s="43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  <c r="BF752" s="32"/>
      <c r="BG752" s="32"/>
      <c r="BH752" s="32"/>
      <c r="BI752" s="32"/>
      <c r="BJ752" s="32"/>
      <c r="BK752" s="32"/>
      <c r="BL752" s="32"/>
      <c r="BM752" s="32"/>
      <c r="BN752" s="32"/>
      <c r="BO752" s="32"/>
      <c r="BP752" s="32"/>
      <c r="BQ752" s="32"/>
      <c r="BR752" s="32"/>
      <c r="BS752" s="32"/>
      <c r="BT752" s="32"/>
      <c r="BU752" s="32"/>
      <c r="BV752" s="32"/>
      <c r="BW752" s="32"/>
      <c r="BX752" s="32"/>
      <c r="BY752" s="32"/>
      <c r="BZ752" s="32"/>
      <c r="CA752" s="32"/>
      <c r="CB752" s="32"/>
      <c r="CC752" s="32"/>
      <c r="CD752" s="32"/>
      <c r="CE752" s="32"/>
      <c r="CF752" s="32"/>
      <c r="CG752" s="43"/>
      <c r="CH752" s="43"/>
      <c r="CI752" s="43"/>
      <c r="CJ752" s="4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3"/>
      <c r="CY752" s="43"/>
      <c r="CZ752" s="45"/>
      <c r="DA752" s="45"/>
    </row>
    <row r="753" spans="1:105" ht="15.75" customHeight="1">
      <c r="A753" s="54"/>
      <c r="B753" s="50"/>
      <c r="D753" s="43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D753" s="32"/>
      <c r="BE753" s="32"/>
      <c r="BF753" s="32"/>
      <c r="BG753" s="32"/>
      <c r="BH753" s="32"/>
      <c r="BI753" s="32"/>
      <c r="BJ753" s="32"/>
      <c r="BK753" s="32"/>
      <c r="BL753" s="32"/>
      <c r="BM753" s="32"/>
      <c r="BN753" s="32"/>
      <c r="BO753" s="32"/>
      <c r="BP753" s="32"/>
      <c r="BQ753" s="32"/>
      <c r="BR753" s="32"/>
      <c r="BS753" s="32"/>
      <c r="BT753" s="32"/>
      <c r="BU753" s="32"/>
      <c r="BV753" s="32"/>
      <c r="BW753" s="32"/>
      <c r="BX753" s="32"/>
      <c r="BY753" s="32"/>
      <c r="BZ753" s="32"/>
      <c r="CA753" s="32"/>
      <c r="CB753" s="32"/>
      <c r="CC753" s="32"/>
      <c r="CD753" s="32"/>
      <c r="CE753" s="32"/>
      <c r="CF753" s="32"/>
      <c r="CG753" s="43"/>
      <c r="CH753" s="43"/>
      <c r="CI753" s="43"/>
      <c r="CJ753" s="4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3"/>
      <c r="CY753" s="43"/>
      <c r="CZ753" s="45"/>
      <c r="DA753" s="45"/>
    </row>
    <row r="754" spans="1:105" ht="15.75" customHeight="1">
      <c r="A754" s="54"/>
      <c r="B754" s="50"/>
      <c r="D754" s="43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D754" s="32"/>
      <c r="BE754" s="32"/>
      <c r="BF754" s="32"/>
      <c r="BG754" s="32"/>
      <c r="BH754" s="32"/>
      <c r="BI754" s="32"/>
      <c r="BJ754" s="32"/>
      <c r="BK754" s="32"/>
      <c r="BL754" s="32"/>
      <c r="BM754" s="32"/>
      <c r="BN754" s="32"/>
      <c r="BO754" s="32"/>
      <c r="BP754" s="32"/>
      <c r="BQ754" s="32"/>
      <c r="BR754" s="32"/>
      <c r="BS754" s="32"/>
      <c r="BT754" s="32"/>
      <c r="BU754" s="32"/>
      <c r="BV754" s="32"/>
      <c r="BW754" s="32"/>
      <c r="BX754" s="32"/>
      <c r="BY754" s="32"/>
      <c r="BZ754" s="32"/>
      <c r="CA754" s="32"/>
      <c r="CB754" s="32"/>
      <c r="CC754" s="32"/>
      <c r="CD754" s="32"/>
      <c r="CE754" s="32"/>
      <c r="CF754" s="32"/>
      <c r="CG754" s="43"/>
      <c r="CH754" s="43"/>
      <c r="CI754" s="43"/>
      <c r="CJ754" s="4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3"/>
      <c r="CY754" s="43"/>
      <c r="CZ754" s="45"/>
      <c r="DA754" s="45"/>
    </row>
    <row r="755" spans="1:105" ht="15.75" customHeight="1">
      <c r="A755" s="54"/>
      <c r="B755" s="50"/>
      <c r="D755" s="43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  <c r="BF755" s="32"/>
      <c r="BG755" s="32"/>
      <c r="BH755" s="32"/>
      <c r="BI755" s="32"/>
      <c r="BJ755" s="32"/>
      <c r="BK755" s="32"/>
      <c r="BL755" s="32"/>
      <c r="BM755" s="32"/>
      <c r="BN755" s="32"/>
      <c r="BO755" s="32"/>
      <c r="BP755" s="32"/>
      <c r="BQ755" s="32"/>
      <c r="BR755" s="32"/>
      <c r="BS755" s="32"/>
      <c r="BT755" s="32"/>
      <c r="BU755" s="32"/>
      <c r="BV755" s="32"/>
      <c r="BW755" s="32"/>
      <c r="BX755" s="32"/>
      <c r="BY755" s="32"/>
      <c r="BZ755" s="32"/>
      <c r="CA755" s="32"/>
      <c r="CB755" s="32"/>
      <c r="CC755" s="32"/>
      <c r="CD755" s="32"/>
      <c r="CE755" s="32"/>
      <c r="CF755" s="32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5"/>
      <c r="DA755" s="45"/>
    </row>
    <row r="756" spans="1:105" ht="15.75" customHeight="1">
      <c r="A756" s="54"/>
      <c r="B756" s="50"/>
      <c r="D756" s="43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  <c r="BF756" s="32"/>
      <c r="BG756" s="32"/>
      <c r="BH756" s="32"/>
      <c r="BI756" s="32"/>
      <c r="BJ756" s="32"/>
      <c r="BK756" s="32"/>
      <c r="BL756" s="32"/>
      <c r="BM756" s="32"/>
      <c r="BN756" s="32"/>
      <c r="BO756" s="32"/>
      <c r="BP756" s="32"/>
      <c r="BQ756" s="32"/>
      <c r="BR756" s="32"/>
      <c r="BS756" s="32"/>
      <c r="BT756" s="32"/>
      <c r="BU756" s="32"/>
      <c r="BV756" s="32"/>
      <c r="BW756" s="32"/>
      <c r="BX756" s="32"/>
      <c r="BY756" s="32"/>
      <c r="BZ756" s="32"/>
      <c r="CA756" s="32"/>
      <c r="CB756" s="32"/>
      <c r="CC756" s="32"/>
      <c r="CD756" s="32"/>
      <c r="CE756" s="32"/>
      <c r="CF756" s="32"/>
      <c r="CG756" s="43"/>
      <c r="CH756" s="43"/>
      <c r="CI756" s="43"/>
      <c r="CJ756" s="4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3"/>
      <c r="CY756" s="43"/>
      <c r="CZ756" s="45"/>
      <c r="DA756" s="45"/>
    </row>
    <row r="757" spans="1:105" ht="15.75" customHeight="1">
      <c r="A757" s="54"/>
      <c r="B757" s="50"/>
      <c r="D757" s="43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  <c r="BF757" s="32"/>
      <c r="BG757" s="32"/>
      <c r="BH757" s="32"/>
      <c r="BI757" s="32"/>
      <c r="BJ757" s="32"/>
      <c r="BK757" s="32"/>
      <c r="BL757" s="32"/>
      <c r="BM757" s="32"/>
      <c r="BN757" s="32"/>
      <c r="BO757" s="32"/>
      <c r="BP757" s="32"/>
      <c r="BQ757" s="32"/>
      <c r="BR757" s="32"/>
      <c r="BS757" s="32"/>
      <c r="BT757" s="32"/>
      <c r="BU757" s="32"/>
      <c r="BV757" s="32"/>
      <c r="BW757" s="32"/>
      <c r="BX757" s="32"/>
      <c r="BY757" s="32"/>
      <c r="BZ757" s="32"/>
      <c r="CA757" s="32"/>
      <c r="CB757" s="32"/>
      <c r="CC757" s="32"/>
      <c r="CD757" s="32"/>
      <c r="CE757" s="32"/>
      <c r="CF757" s="32"/>
      <c r="CG757" s="43"/>
      <c r="CH757" s="43"/>
      <c r="CI757" s="43"/>
      <c r="CJ757" s="4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3"/>
      <c r="CY757" s="43"/>
      <c r="CZ757" s="45"/>
      <c r="DA757" s="45"/>
    </row>
    <row r="758" spans="1:105" ht="15.75" customHeight="1">
      <c r="A758" s="54"/>
      <c r="B758" s="50"/>
      <c r="D758" s="43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  <c r="BF758" s="32"/>
      <c r="BG758" s="32"/>
      <c r="BH758" s="32"/>
      <c r="BI758" s="32"/>
      <c r="BJ758" s="32"/>
      <c r="BK758" s="32"/>
      <c r="BL758" s="32"/>
      <c r="BM758" s="32"/>
      <c r="BN758" s="32"/>
      <c r="BO758" s="32"/>
      <c r="BP758" s="32"/>
      <c r="BQ758" s="32"/>
      <c r="BR758" s="32"/>
      <c r="BS758" s="32"/>
      <c r="BT758" s="32"/>
      <c r="BU758" s="32"/>
      <c r="BV758" s="32"/>
      <c r="BW758" s="32"/>
      <c r="BX758" s="32"/>
      <c r="BY758" s="32"/>
      <c r="BZ758" s="32"/>
      <c r="CA758" s="32"/>
      <c r="CB758" s="32"/>
      <c r="CC758" s="32"/>
      <c r="CD758" s="32"/>
      <c r="CE758" s="32"/>
      <c r="CF758" s="32"/>
      <c r="CG758" s="43"/>
      <c r="CH758" s="43"/>
      <c r="CI758" s="43"/>
      <c r="CJ758" s="4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3"/>
      <c r="CY758" s="43"/>
      <c r="CZ758" s="45"/>
      <c r="DA758" s="45"/>
    </row>
    <row r="759" spans="1:105" ht="15.75" customHeight="1">
      <c r="A759" s="54"/>
      <c r="B759" s="50"/>
      <c r="D759" s="43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D759" s="32"/>
      <c r="BE759" s="32"/>
      <c r="BF759" s="32"/>
      <c r="BG759" s="32"/>
      <c r="BH759" s="32"/>
      <c r="BI759" s="32"/>
      <c r="BJ759" s="32"/>
      <c r="BK759" s="32"/>
      <c r="BL759" s="32"/>
      <c r="BM759" s="32"/>
      <c r="BN759" s="32"/>
      <c r="BO759" s="32"/>
      <c r="BP759" s="32"/>
      <c r="BQ759" s="32"/>
      <c r="BR759" s="32"/>
      <c r="BS759" s="32"/>
      <c r="BT759" s="32"/>
      <c r="BU759" s="32"/>
      <c r="BV759" s="32"/>
      <c r="BW759" s="32"/>
      <c r="BX759" s="32"/>
      <c r="BY759" s="32"/>
      <c r="BZ759" s="32"/>
      <c r="CA759" s="32"/>
      <c r="CB759" s="32"/>
      <c r="CC759" s="32"/>
      <c r="CD759" s="32"/>
      <c r="CE759" s="32"/>
      <c r="CF759" s="32"/>
      <c r="CG759" s="43"/>
      <c r="CH759" s="43"/>
      <c r="CI759" s="43"/>
      <c r="CJ759" s="4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3"/>
      <c r="CY759" s="43"/>
      <c r="CZ759" s="45"/>
      <c r="DA759" s="45"/>
    </row>
    <row r="760" spans="1:105" ht="15.75" customHeight="1">
      <c r="A760" s="54"/>
      <c r="B760" s="50"/>
      <c r="D760" s="43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  <c r="BF760" s="32"/>
      <c r="BG760" s="32"/>
      <c r="BH760" s="32"/>
      <c r="BI760" s="32"/>
      <c r="BJ760" s="32"/>
      <c r="BK760" s="32"/>
      <c r="BL760" s="32"/>
      <c r="BM760" s="32"/>
      <c r="BN760" s="32"/>
      <c r="BO760" s="32"/>
      <c r="BP760" s="32"/>
      <c r="BQ760" s="32"/>
      <c r="BR760" s="32"/>
      <c r="BS760" s="32"/>
      <c r="BT760" s="32"/>
      <c r="BU760" s="32"/>
      <c r="BV760" s="32"/>
      <c r="BW760" s="32"/>
      <c r="BX760" s="32"/>
      <c r="BY760" s="32"/>
      <c r="BZ760" s="32"/>
      <c r="CA760" s="32"/>
      <c r="CB760" s="32"/>
      <c r="CC760" s="32"/>
      <c r="CD760" s="32"/>
      <c r="CE760" s="32"/>
      <c r="CF760" s="32"/>
      <c r="CG760" s="43"/>
      <c r="CH760" s="43"/>
      <c r="CI760" s="43"/>
      <c r="CJ760" s="4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3"/>
      <c r="CY760" s="43"/>
      <c r="CZ760" s="45"/>
      <c r="DA760" s="45"/>
    </row>
    <row r="761" spans="1:105" ht="15.75" customHeight="1">
      <c r="A761" s="54"/>
      <c r="B761" s="50"/>
      <c r="D761" s="43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43"/>
      <c r="CH761" s="43"/>
      <c r="CI761" s="43"/>
      <c r="CJ761" s="4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3"/>
      <c r="CY761" s="43"/>
      <c r="CZ761" s="45"/>
      <c r="DA761" s="45"/>
    </row>
    <row r="762" spans="1:105" ht="15.75" customHeight="1">
      <c r="A762" s="54"/>
      <c r="B762" s="50"/>
      <c r="D762" s="43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43"/>
      <c r="CH762" s="43"/>
      <c r="CI762" s="43"/>
      <c r="CJ762" s="4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3"/>
      <c r="CY762" s="43"/>
      <c r="CZ762" s="45"/>
      <c r="DA762" s="45"/>
    </row>
    <row r="763" spans="1:105" ht="15.75" customHeight="1">
      <c r="A763" s="54"/>
      <c r="B763" s="50"/>
      <c r="D763" s="43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43"/>
      <c r="CH763" s="43"/>
      <c r="CI763" s="43"/>
      <c r="CJ763" s="4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3"/>
      <c r="CY763" s="43"/>
      <c r="CZ763" s="45"/>
      <c r="DA763" s="45"/>
    </row>
    <row r="764" spans="1:105" ht="15.75" customHeight="1">
      <c r="A764" s="54"/>
      <c r="B764" s="50"/>
      <c r="D764" s="43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5"/>
      <c r="DA764" s="45"/>
    </row>
    <row r="765" spans="1:105" ht="15.75" customHeight="1">
      <c r="A765" s="54"/>
      <c r="B765" s="50"/>
      <c r="D765" s="43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43"/>
      <c r="CH765" s="43"/>
      <c r="CI765" s="43"/>
      <c r="CJ765" s="4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3"/>
      <c r="CY765" s="43"/>
      <c r="CZ765" s="45"/>
      <c r="DA765" s="45"/>
    </row>
    <row r="766" spans="1:105" ht="15.75" customHeight="1">
      <c r="A766" s="54"/>
      <c r="B766" s="50"/>
      <c r="D766" s="43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43"/>
      <c r="CH766" s="43"/>
      <c r="CI766" s="43"/>
      <c r="CJ766" s="4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3"/>
      <c r="CY766" s="43"/>
      <c r="CZ766" s="45"/>
      <c r="DA766" s="45"/>
    </row>
    <row r="767" spans="1:105" ht="15.75" customHeight="1">
      <c r="A767" s="54"/>
      <c r="B767" s="50"/>
      <c r="D767" s="43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43"/>
      <c r="CH767" s="43"/>
      <c r="CI767" s="43"/>
      <c r="CJ767" s="4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3"/>
      <c r="CY767" s="43"/>
      <c r="CZ767" s="45"/>
      <c r="DA767" s="45"/>
    </row>
    <row r="768" spans="1:105" ht="15.75" customHeight="1">
      <c r="A768" s="54"/>
      <c r="B768" s="50"/>
      <c r="D768" s="43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  <c r="CZ768" s="45"/>
      <c r="DA768" s="45"/>
    </row>
    <row r="769" spans="1:105" ht="15.75" customHeight="1">
      <c r="A769" s="54"/>
      <c r="B769" s="50"/>
      <c r="D769" s="43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43"/>
      <c r="CH769" s="43"/>
      <c r="CI769" s="43"/>
      <c r="CJ769" s="4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3"/>
      <c r="CY769" s="43"/>
      <c r="CZ769" s="45"/>
      <c r="DA769" s="45"/>
    </row>
    <row r="770" spans="1:105" ht="15.75" customHeight="1">
      <c r="A770" s="54"/>
      <c r="B770" s="50"/>
      <c r="D770" s="43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43"/>
      <c r="CH770" s="43"/>
      <c r="CI770" s="43"/>
      <c r="CJ770" s="4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3"/>
      <c r="CY770" s="43"/>
      <c r="CZ770" s="45"/>
      <c r="DA770" s="45"/>
    </row>
    <row r="771" spans="1:105" ht="15.75" customHeight="1">
      <c r="A771" s="54"/>
      <c r="B771" s="50"/>
      <c r="D771" s="43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43"/>
      <c r="CH771" s="43"/>
      <c r="CI771" s="43"/>
      <c r="CJ771" s="4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3"/>
      <c r="CY771" s="43"/>
      <c r="CZ771" s="45"/>
      <c r="DA771" s="45"/>
    </row>
    <row r="772" spans="1:105" ht="15.75" customHeight="1">
      <c r="A772" s="54"/>
      <c r="B772" s="50"/>
      <c r="D772" s="43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43"/>
      <c r="CH772" s="43"/>
      <c r="CI772" s="43"/>
      <c r="CJ772" s="4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3"/>
      <c r="CY772" s="43"/>
      <c r="CZ772" s="45"/>
      <c r="DA772" s="45"/>
    </row>
    <row r="773" spans="1:105" ht="15.75" customHeight="1">
      <c r="A773" s="54"/>
      <c r="B773" s="50"/>
      <c r="D773" s="43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43"/>
      <c r="CH773" s="43"/>
      <c r="CI773" s="43"/>
      <c r="CJ773" s="4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3"/>
      <c r="CY773" s="43"/>
      <c r="CZ773" s="45"/>
      <c r="DA773" s="45"/>
    </row>
    <row r="774" spans="1:105" ht="15.75" customHeight="1">
      <c r="A774" s="54"/>
      <c r="B774" s="50"/>
      <c r="D774" s="43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43"/>
      <c r="CH774" s="43"/>
      <c r="CI774" s="43"/>
      <c r="CJ774" s="4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3"/>
      <c r="CY774" s="43"/>
      <c r="CZ774" s="45"/>
      <c r="DA774" s="45"/>
    </row>
    <row r="775" spans="1:105" ht="15.75" customHeight="1">
      <c r="A775" s="54"/>
      <c r="B775" s="50"/>
      <c r="D775" s="43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43"/>
      <c r="CH775" s="43"/>
      <c r="CI775" s="43"/>
      <c r="CJ775" s="4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3"/>
      <c r="CY775" s="43"/>
      <c r="CZ775" s="45"/>
      <c r="DA775" s="45"/>
    </row>
    <row r="776" spans="1:105" ht="15.75" customHeight="1">
      <c r="A776" s="54"/>
      <c r="B776" s="50"/>
      <c r="D776" s="43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43"/>
      <c r="CH776" s="43"/>
      <c r="CI776" s="43"/>
      <c r="CJ776" s="4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3"/>
      <c r="CY776" s="43"/>
      <c r="CZ776" s="45"/>
      <c r="DA776" s="45"/>
    </row>
    <row r="777" spans="1:105" ht="15.75" customHeight="1">
      <c r="A777" s="54"/>
      <c r="B777" s="50"/>
      <c r="D777" s="43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43"/>
      <c r="CH777" s="43"/>
      <c r="CI777" s="43"/>
      <c r="CJ777" s="4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3"/>
      <c r="CY777" s="43"/>
      <c r="CZ777" s="45"/>
      <c r="DA777" s="45"/>
    </row>
    <row r="778" spans="1:105" ht="15.75" customHeight="1">
      <c r="A778" s="54"/>
      <c r="B778" s="50"/>
      <c r="D778" s="43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43"/>
      <c r="CH778" s="43"/>
      <c r="CI778" s="43"/>
      <c r="CJ778" s="4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3"/>
      <c r="CY778" s="43"/>
      <c r="CZ778" s="45"/>
      <c r="DA778" s="45"/>
    </row>
    <row r="779" spans="1:105" ht="15.75" customHeight="1">
      <c r="A779" s="54"/>
      <c r="B779" s="50"/>
      <c r="D779" s="43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43"/>
      <c r="CH779" s="43"/>
      <c r="CI779" s="43"/>
      <c r="CJ779" s="4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3"/>
      <c r="CY779" s="43"/>
      <c r="CZ779" s="45"/>
      <c r="DA779" s="45"/>
    </row>
    <row r="780" spans="1:105" ht="15.75" customHeight="1">
      <c r="A780" s="54"/>
      <c r="B780" s="50"/>
      <c r="D780" s="43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43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3"/>
      <c r="CY780" s="43"/>
      <c r="CZ780" s="45"/>
      <c r="DA780" s="45"/>
    </row>
    <row r="781" spans="1:105" ht="15.75" customHeight="1">
      <c r="A781" s="54"/>
      <c r="B781" s="50"/>
      <c r="D781" s="43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43"/>
      <c r="CH781" s="43"/>
      <c r="CI781" s="43"/>
      <c r="CJ781" s="4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3"/>
      <c r="CY781" s="43"/>
      <c r="CZ781" s="45"/>
      <c r="DA781" s="45"/>
    </row>
    <row r="782" spans="1:105" ht="15.75" customHeight="1">
      <c r="A782" s="54"/>
      <c r="B782" s="50"/>
      <c r="D782" s="43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43"/>
      <c r="CH782" s="43"/>
      <c r="CI782" s="43"/>
      <c r="CJ782" s="4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3"/>
      <c r="CY782" s="43"/>
      <c r="CZ782" s="45"/>
      <c r="DA782" s="45"/>
    </row>
    <row r="783" spans="1:105" ht="15.75" customHeight="1">
      <c r="A783" s="54"/>
      <c r="B783" s="50"/>
      <c r="D783" s="43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  <c r="BT783" s="32"/>
      <c r="BU783" s="32"/>
      <c r="BV783" s="32"/>
      <c r="BW783" s="32"/>
      <c r="BX783" s="32"/>
      <c r="BY783" s="32"/>
      <c r="BZ783" s="32"/>
      <c r="CA783" s="32"/>
      <c r="CB783" s="32"/>
      <c r="CC783" s="32"/>
      <c r="CD783" s="32"/>
      <c r="CE783" s="32"/>
      <c r="CF783" s="32"/>
      <c r="CG783" s="43"/>
      <c r="CH783" s="43"/>
      <c r="CI783" s="43"/>
      <c r="CJ783" s="4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3"/>
      <c r="CY783" s="43"/>
      <c r="CZ783" s="45"/>
      <c r="DA783" s="45"/>
    </row>
    <row r="784" spans="1:105" ht="15.75" customHeight="1">
      <c r="A784" s="54"/>
      <c r="B784" s="50"/>
      <c r="D784" s="43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  <c r="BT784" s="32"/>
      <c r="BU784" s="32"/>
      <c r="BV784" s="32"/>
      <c r="BW784" s="32"/>
      <c r="BX784" s="32"/>
      <c r="BY784" s="32"/>
      <c r="BZ784" s="32"/>
      <c r="CA784" s="32"/>
      <c r="CB784" s="32"/>
      <c r="CC784" s="32"/>
      <c r="CD784" s="32"/>
      <c r="CE784" s="32"/>
      <c r="CF784" s="32"/>
      <c r="CG784" s="43"/>
      <c r="CH784" s="43"/>
      <c r="CI784" s="43"/>
      <c r="CJ784" s="4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3"/>
      <c r="CY784" s="43"/>
      <c r="CZ784" s="45"/>
      <c r="DA784" s="45"/>
    </row>
    <row r="785" spans="1:105" ht="15.75" customHeight="1">
      <c r="A785" s="54"/>
      <c r="B785" s="50"/>
      <c r="D785" s="43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  <c r="BT785" s="32"/>
      <c r="BU785" s="32"/>
      <c r="BV785" s="32"/>
      <c r="BW785" s="32"/>
      <c r="BX785" s="32"/>
      <c r="BY785" s="32"/>
      <c r="BZ785" s="32"/>
      <c r="CA785" s="32"/>
      <c r="CB785" s="32"/>
      <c r="CC785" s="32"/>
      <c r="CD785" s="32"/>
      <c r="CE785" s="32"/>
      <c r="CF785" s="32"/>
      <c r="CG785" s="43"/>
      <c r="CH785" s="43"/>
      <c r="CI785" s="43"/>
      <c r="CJ785" s="4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3"/>
      <c r="CY785" s="43"/>
      <c r="CZ785" s="45"/>
      <c r="DA785" s="45"/>
    </row>
    <row r="786" spans="1:105" ht="15.75" customHeight="1">
      <c r="A786" s="54"/>
      <c r="B786" s="50"/>
      <c r="D786" s="43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  <c r="BT786" s="32"/>
      <c r="BU786" s="32"/>
      <c r="BV786" s="32"/>
      <c r="BW786" s="32"/>
      <c r="BX786" s="32"/>
      <c r="BY786" s="32"/>
      <c r="BZ786" s="32"/>
      <c r="CA786" s="32"/>
      <c r="CB786" s="32"/>
      <c r="CC786" s="32"/>
      <c r="CD786" s="32"/>
      <c r="CE786" s="32"/>
      <c r="CF786" s="32"/>
      <c r="CG786" s="43"/>
      <c r="CH786" s="43"/>
      <c r="CI786" s="43"/>
      <c r="CJ786" s="4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3"/>
      <c r="CY786" s="43"/>
      <c r="CZ786" s="45"/>
      <c r="DA786" s="45"/>
    </row>
    <row r="787" spans="1:105" ht="15.75" customHeight="1">
      <c r="A787" s="54"/>
      <c r="B787" s="50"/>
      <c r="D787" s="43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  <c r="BT787" s="32"/>
      <c r="BU787" s="32"/>
      <c r="BV787" s="32"/>
      <c r="BW787" s="32"/>
      <c r="BX787" s="32"/>
      <c r="BY787" s="32"/>
      <c r="BZ787" s="32"/>
      <c r="CA787" s="32"/>
      <c r="CB787" s="32"/>
      <c r="CC787" s="32"/>
      <c r="CD787" s="32"/>
      <c r="CE787" s="32"/>
      <c r="CF787" s="32"/>
      <c r="CG787" s="43"/>
      <c r="CH787" s="43"/>
      <c r="CI787" s="43"/>
      <c r="CJ787" s="4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3"/>
      <c r="CY787" s="43"/>
      <c r="CZ787" s="45"/>
      <c r="DA787" s="45"/>
    </row>
    <row r="788" spans="1:105" ht="15.75" customHeight="1">
      <c r="A788" s="54"/>
      <c r="B788" s="50"/>
      <c r="D788" s="43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  <c r="BT788" s="32"/>
      <c r="BU788" s="32"/>
      <c r="BV788" s="32"/>
      <c r="BW788" s="32"/>
      <c r="BX788" s="32"/>
      <c r="BY788" s="32"/>
      <c r="BZ788" s="32"/>
      <c r="CA788" s="32"/>
      <c r="CB788" s="32"/>
      <c r="CC788" s="32"/>
      <c r="CD788" s="32"/>
      <c r="CE788" s="32"/>
      <c r="CF788" s="32"/>
      <c r="CG788" s="43"/>
      <c r="CH788" s="43"/>
      <c r="CI788" s="43"/>
      <c r="CJ788" s="4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3"/>
      <c r="CY788" s="43"/>
      <c r="CZ788" s="45"/>
      <c r="DA788" s="45"/>
    </row>
    <row r="789" spans="1:105" ht="15.75" customHeight="1">
      <c r="A789" s="54"/>
      <c r="B789" s="50"/>
      <c r="D789" s="43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D789" s="32"/>
      <c r="BE789" s="32"/>
      <c r="BF789" s="32"/>
      <c r="BG789" s="32"/>
      <c r="BH789" s="32"/>
      <c r="BI789" s="32"/>
      <c r="BJ789" s="32"/>
      <c r="BK789" s="32"/>
      <c r="BL789" s="32"/>
      <c r="BM789" s="32"/>
      <c r="BN789" s="32"/>
      <c r="BO789" s="32"/>
      <c r="BP789" s="32"/>
      <c r="BQ789" s="32"/>
      <c r="BR789" s="32"/>
      <c r="BS789" s="32"/>
      <c r="BT789" s="32"/>
      <c r="BU789" s="32"/>
      <c r="BV789" s="32"/>
      <c r="BW789" s="32"/>
      <c r="BX789" s="32"/>
      <c r="BY789" s="32"/>
      <c r="BZ789" s="32"/>
      <c r="CA789" s="32"/>
      <c r="CB789" s="32"/>
      <c r="CC789" s="32"/>
      <c r="CD789" s="32"/>
      <c r="CE789" s="32"/>
      <c r="CF789" s="32"/>
      <c r="CG789" s="43"/>
      <c r="CH789" s="43"/>
      <c r="CI789" s="43"/>
      <c r="CJ789" s="4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3"/>
      <c r="CY789" s="43"/>
      <c r="CZ789" s="45"/>
      <c r="DA789" s="45"/>
    </row>
    <row r="790" spans="1:105" ht="15.75" customHeight="1">
      <c r="A790" s="54"/>
      <c r="B790" s="50"/>
      <c r="D790" s="43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D790" s="32"/>
      <c r="BE790" s="32"/>
      <c r="BF790" s="32"/>
      <c r="BG790" s="32"/>
      <c r="BH790" s="32"/>
      <c r="BI790" s="32"/>
      <c r="BJ790" s="32"/>
      <c r="BK790" s="32"/>
      <c r="BL790" s="32"/>
      <c r="BM790" s="32"/>
      <c r="BN790" s="32"/>
      <c r="BO790" s="32"/>
      <c r="BP790" s="32"/>
      <c r="BQ790" s="32"/>
      <c r="BR790" s="32"/>
      <c r="BS790" s="32"/>
      <c r="BT790" s="32"/>
      <c r="BU790" s="32"/>
      <c r="BV790" s="32"/>
      <c r="BW790" s="32"/>
      <c r="BX790" s="32"/>
      <c r="BY790" s="32"/>
      <c r="BZ790" s="32"/>
      <c r="CA790" s="32"/>
      <c r="CB790" s="32"/>
      <c r="CC790" s="32"/>
      <c r="CD790" s="32"/>
      <c r="CE790" s="32"/>
      <c r="CF790" s="32"/>
      <c r="CG790" s="43"/>
      <c r="CH790" s="43"/>
      <c r="CI790" s="43"/>
      <c r="CJ790" s="4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3"/>
      <c r="CY790" s="43"/>
      <c r="CZ790" s="45"/>
      <c r="DA790" s="45"/>
    </row>
    <row r="791" spans="1:105" ht="15.75" customHeight="1">
      <c r="A791" s="54"/>
      <c r="B791" s="50"/>
      <c r="D791" s="43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  <c r="BF791" s="32"/>
      <c r="BG791" s="32"/>
      <c r="BH791" s="32"/>
      <c r="BI791" s="32"/>
      <c r="BJ791" s="32"/>
      <c r="BK791" s="32"/>
      <c r="BL791" s="32"/>
      <c r="BM791" s="32"/>
      <c r="BN791" s="32"/>
      <c r="BO791" s="32"/>
      <c r="BP791" s="32"/>
      <c r="BQ791" s="32"/>
      <c r="BR791" s="32"/>
      <c r="BS791" s="32"/>
      <c r="BT791" s="32"/>
      <c r="BU791" s="32"/>
      <c r="BV791" s="32"/>
      <c r="BW791" s="32"/>
      <c r="BX791" s="32"/>
      <c r="BY791" s="32"/>
      <c r="BZ791" s="32"/>
      <c r="CA791" s="32"/>
      <c r="CB791" s="32"/>
      <c r="CC791" s="32"/>
      <c r="CD791" s="32"/>
      <c r="CE791" s="32"/>
      <c r="CF791" s="32"/>
      <c r="CG791" s="43"/>
      <c r="CH791" s="43"/>
      <c r="CI791" s="43"/>
      <c r="CJ791" s="4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3"/>
      <c r="CY791" s="43"/>
      <c r="CZ791" s="45"/>
      <c r="DA791" s="45"/>
    </row>
    <row r="792" spans="1:105" ht="15.75" customHeight="1">
      <c r="A792" s="54"/>
      <c r="B792" s="50"/>
      <c r="D792" s="43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  <c r="BF792" s="32"/>
      <c r="BG792" s="32"/>
      <c r="BH792" s="32"/>
      <c r="BI792" s="32"/>
      <c r="BJ792" s="32"/>
      <c r="BK792" s="32"/>
      <c r="BL792" s="32"/>
      <c r="BM792" s="32"/>
      <c r="BN792" s="32"/>
      <c r="BO792" s="32"/>
      <c r="BP792" s="32"/>
      <c r="BQ792" s="32"/>
      <c r="BR792" s="32"/>
      <c r="BS792" s="32"/>
      <c r="BT792" s="32"/>
      <c r="BU792" s="32"/>
      <c r="BV792" s="32"/>
      <c r="BW792" s="32"/>
      <c r="BX792" s="32"/>
      <c r="BY792" s="32"/>
      <c r="BZ792" s="32"/>
      <c r="CA792" s="32"/>
      <c r="CB792" s="32"/>
      <c r="CC792" s="32"/>
      <c r="CD792" s="32"/>
      <c r="CE792" s="32"/>
      <c r="CF792" s="32"/>
      <c r="CG792" s="43"/>
      <c r="CH792" s="43"/>
      <c r="CI792" s="43"/>
      <c r="CJ792" s="4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3"/>
      <c r="CY792" s="43"/>
      <c r="CZ792" s="45"/>
      <c r="DA792" s="45"/>
    </row>
    <row r="793" spans="1:105" ht="15.75" customHeight="1">
      <c r="A793" s="54"/>
      <c r="B793" s="50"/>
      <c r="D793" s="43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  <c r="BC793" s="32"/>
      <c r="BD793" s="32"/>
      <c r="BE793" s="32"/>
      <c r="BF793" s="32"/>
      <c r="BG793" s="32"/>
      <c r="BH793" s="32"/>
      <c r="BI793" s="32"/>
      <c r="BJ793" s="32"/>
      <c r="BK793" s="32"/>
      <c r="BL793" s="32"/>
      <c r="BM793" s="32"/>
      <c r="BN793" s="32"/>
      <c r="BO793" s="32"/>
      <c r="BP793" s="32"/>
      <c r="BQ793" s="32"/>
      <c r="BR793" s="32"/>
      <c r="BS793" s="32"/>
      <c r="BT793" s="32"/>
      <c r="BU793" s="32"/>
      <c r="BV793" s="32"/>
      <c r="BW793" s="32"/>
      <c r="BX793" s="32"/>
      <c r="BY793" s="32"/>
      <c r="BZ793" s="32"/>
      <c r="CA793" s="32"/>
      <c r="CB793" s="32"/>
      <c r="CC793" s="32"/>
      <c r="CD793" s="32"/>
      <c r="CE793" s="32"/>
      <c r="CF793" s="32"/>
      <c r="CG793" s="43"/>
      <c r="CH793" s="43"/>
      <c r="CI793" s="43"/>
      <c r="CJ793" s="4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3"/>
      <c r="CY793" s="43"/>
      <c r="CZ793" s="45"/>
      <c r="DA793" s="45"/>
    </row>
    <row r="794" spans="1:105" ht="15.75" customHeight="1">
      <c r="A794" s="54"/>
      <c r="B794" s="50"/>
      <c r="D794" s="43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  <c r="BZ794" s="32"/>
      <c r="CA794" s="32"/>
      <c r="CB794" s="32"/>
      <c r="CC794" s="32"/>
      <c r="CD794" s="32"/>
      <c r="CE794" s="32"/>
      <c r="CF794" s="32"/>
      <c r="CG794" s="43"/>
      <c r="CH794" s="43"/>
      <c r="CI794" s="43"/>
      <c r="CJ794" s="4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3"/>
      <c r="CY794" s="43"/>
      <c r="CZ794" s="45"/>
      <c r="DA794" s="45"/>
    </row>
    <row r="795" spans="1:105" ht="15.75" customHeight="1">
      <c r="A795" s="54"/>
      <c r="B795" s="50"/>
      <c r="D795" s="43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  <c r="BF795" s="32"/>
      <c r="BG795" s="32"/>
      <c r="BH795" s="32"/>
      <c r="BI795" s="32"/>
      <c r="BJ795" s="32"/>
      <c r="BK795" s="32"/>
      <c r="BL795" s="32"/>
      <c r="BM795" s="32"/>
      <c r="BN795" s="32"/>
      <c r="BO795" s="32"/>
      <c r="BP795" s="32"/>
      <c r="BQ795" s="32"/>
      <c r="BR795" s="32"/>
      <c r="BS795" s="32"/>
      <c r="BT795" s="32"/>
      <c r="BU795" s="32"/>
      <c r="BV795" s="32"/>
      <c r="BW795" s="32"/>
      <c r="BX795" s="32"/>
      <c r="BY795" s="32"/>
      <c r="BZ795" s="32"/>
      <c r="CA795" s="32"/>
      <c r="CB795" s="32"/>
      <c r="CC795" s="32"/>
      <c r="CD795" s="32"/>
      <c r="CE795" s="32"/>
      <c r="CF795" s="32"/>
      <c r="CG795" s="43"/>
      <c r="CH795" s="43"/>
      <c r="CI795" s="43"/>
      <c r="CJ795" s="4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3"/>
      <c r="CY795" s="43"/>
      <c r="CZ795" s="45"/>
      <c r="DA795" s="45"/>
    </row>
    <row r="796" spans="1:105" ht="15.75" customHeight="1">
      <c r="A796" s="54"/>
      <c r="B796" s="50"/>
      <c r="D796" s="43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  <c r="BZ796" s="32"/>
      <c r="CA796" s="32"/>
      <c r="CB796" s="32"/>
      <c r="CC796" s="32"/>
      <c r="CD796" s="32"/>
      <c r="CE796" s="32"/>
      <c r="CF796" s="32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  <c r="CZ796" s="45"/>
      <c r="DA796" s="45"/>
    </row>
    <row r="797" spans="1:105" ht="15.75" customHeight="1">
      <c r="A797" s="54"/>
      <c r="B797" s="50"/>
      <c r="D797" s="43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  <c r="BZ797" s="32"/>
      <c r="CA797" s="32"/>
      <c r="CB797" s="32"/>
      <c r="CC797" s="32"/>
      <c r="CD797" s="32"/>
      <c r="CE797" s="32"/>
      <c r="CF797" s="32"/>
      <c r="CG797" s="43"/>
      <c r="CH797" s="43"/>
      <c r="CI797" s="43"/>
      <c r="CJ797" s="4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3"/>
      <c r="CY797" s="43"/>
      <c r="CZ797" s="45"/>
      <c r="DA797" s="45"/>
    </row>
    <row r="798" spans="1:105" ht="15.75" customHeight="1">
      <c r="A798" s="54"/>
      <c r="B798" s="50"/>
      <c r="D798" s="43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  <c r="BZ798" s="32"/>
      <c r="CA798" s="32"/>
      <c r="CB798" s="32"/>
      <c r="CC798" s="32"/>
      <c r="CD798" s="32"/>
      <c r="CE798" s="32"/>
      <c r="CF798" s="32"/>
      <c r="CG798" s="43"/>
      <c r="CH798" s="43"/>
      <c r="CI798" s="43"/>
      <c r="CJ798" s="4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3"/>
      <c r="CY798" s="43"/>
      <c r="CZ798" s="45"/>
      <c r="DA798" s="45"/>
    </row>
    <row r="799" spans="1:105" ht="15.75" customHeight="1">
      <c r="A799" s="54"/>
      <c r="B799" s="50"/>
      <c r="D799" s="43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  <c r="BZ799" s="32"/>
      <c r="CA799" s="32"/>
      <c r="CB799" s="32"/>
      <c r="CC799" s="32"/>
      <c r="CD799" s="32"/>
      <c r="CE799" s="32"/>
      <c r="CF799" s="32"/>
      <c r="CG799" s="43"/>
      <c r="CH799" s="43"/>
      <c r="CI799" s="43"/>
      <c r="CJ799" s="4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3"/>
      <c r="CY799" s="43"/>
      <c r="CZ799" s="45"/>
      <c r="DA799" s="45"/>
    </row>
    <row r="800" spans="1:105" ht="15.75" customHeight="1">
      <c r="A800" s="54"/>
      <c r="B800" s="50"/>
      <c r="D800" s="43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  <c r="BC800" s="32"/>
      <c r="BD800" s="32"/>
      <c r="BE800" s="32"/>
      <c r="BF800" s="32"/>
      <c r="BG800" s="32"/>
      <c r="BH800" s="32"/>
      <c r="BI800" s="32"/>
      <c r="BJ800" s="32"/>
      <c r="BK800" s="32"/>
      <c r="BL800" s="32"/>
      <c r="BM800" s="32"/>
      <c r="BN800" s="32"/>
      <c r="BO800" s="32"/>
      <c r="BP800" s="32"/>
      <c r="BQ800" s="32"/>
      <c r="BR800" s="32"/>
      <c r="BS800" s="32"/>
      <c r="BT800" s="32"/>
      <c r="BU800" s="32"/>
      <c r="BV800" s="32"/>
      <c r="BW800" s="32"/>
      <c r="BX800" s="32"/>
      <c r="BY800" s="32"/>
      <c r="BZ800" s="32"/>
      <c r="CA800" s="32"/>
      <c r="CB800" s="32"/>
      <c r="CC800" s="32"/>
      <c r="CD800" s="32"/>
      <c r="CE800" s="32"/>
      <c r="CF800" s="32"/>
      <c r="CG800" s="43"/>
      <c r="CH800" s="43"/>
      <c r="CI800" s="43"/>
      <c r="CJ800" s="4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3"/>
      <c r="CY800" s="43"/>
      <c r="CZ800" s="45"/>
      <c r="DA800" s="45"/>
    </row>
    <row r="801" spans="1:105" ht="15.75" customHeight="1">
      <c r="A801" s="54"/>
      <c r="B801" s="50"/>
      <c r="D801" s="43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  <c r="BZ801" s="32"/>
      <c r="CA801" s="32"/>
      <c r="CB801" s="32"/>
      <c r="CC801" s="32"/>
      <c r="CD801" s="32"/>
      <c r="CE801" s="32"/>
      <c r="CF801" s="32"/>
      <c r="CG801" s="43"/>
      <c r="CH801" s="43"/>
      <c r="CI801" s="43"/>
      <c r="CJ801" s="4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3"/>
      <c r="CY801" s="43"/>
      <c r="CZ801" s="45"/>
      <c r="DA801" s="45"/>
    </row>
    <row r="802" spans="1:105" ht="15.75" customHeight="1">
      <c r="A802" s="54"/>
      <c r="B802" s="50"/>
      <c r="D802" s="43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  <c r="BC802" s="32"/>
      <c r="BD802" s="32"/>
      <c r="BE802" s="32"/>
      <c r="BF802" s="32"/>
      <c r="BG802" s="32"/>
      <c r="BH802" s="32"/>
      <c r="BI802" s="32"/>
      <c r="BJ802" s="32"/>
      <c r="BK802" s="32"/>
      <c r="BL802" s="32"/>
      <c r="BM802" s="32"/>
      <c r="BN802" s="32"/>
      <c r="BO802" s="32"/>
      <c r="BP802" s="32"/>
      <c r="BQ802" s="32"/>
      <c r="BR802" s="32"/>
      <c r="BS802" s="32"/>
      <c r="BT802" s="32"/>
      <c r="BU802" s="32"/>
      <c r="BV802" s="32"/>
      <c r="BW802" s="32"/>
      <c r="BX802" s="32"/>
      <c r="BY802" s="32"/>
      <c r="BZ802" s="32"/>
      <c r="CA802" s="32"/>
      <c r="CB802" s="32"/>
      <c r="CC802" s="32"/>
      <c r="CD802" s="32"/>
      <c r="CE802" s="32"/>
      <c r="CF802" s="32"/>
      <c r="CG802" s="43"/>
      <c r="CH802" s="43"/>
      <c r="CI802" s="43"/>
      <c r="CJ802" s="4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3"/>
      <c r="CY802" s="43"/>
      <c r="CZ802" s="45"/>
      <c r="DA802" s="45"/>
    </row>
    <row r="803" spans="1:105" ht="15.75" customHeight="1">
      <c r="A803" s="54"/>
      <c r="B803" s="50"/>
      <c r="D803" s="43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  <c r="BF803" s="32"/>
      <c r="BG803" s="32"/>
      <c r="BH803" s="32"/>
      <c r="BI803" s="32"/>
      <c r="BJ803" s="32"/>
      <c r="BK803" s="32"/>
      <c r="BL803" s="32"/>
      <c r="BM803" s="32"/>
      <c r="BN803" s="32"/>
      <c r="BO803" s="32"/>
      <c r="BP803" s="32"/>
      <c r="BQ803" s="32"/>
      <c r="BR803" s="32"/>
      <c r="BS803" s="32"/>
      <c r="BT803" s="32"/>
      <c r="BU803" s="32"/>
      <c r="BV803" s="32"/>
      <c r="BW803" s="32"/>
      <c r="BX803" s="32"/>
      <c r="BY803" s="32"/>
      <c r="BZ803" s="32"/>
      <c r="CA803" s="32"/>
      <c r="CB803" s="32"/>
      <c r="CC803" s="32"/>
      <c r="CD803" s="32"/>
      <c r="CE803" s="32"/>
      <c r="CF803" s="32"/>
      <c r="CG803" s="43"/>
      <c r="CH803" s="43"/>
      <c r="CI803" s="43"/>
      <c r="CJ803" s="4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3"/>
      <c r="CY803" s="43"/>
      <c r="CZ803" s="45"/>
      <c r="DA803" s="45"/>
    </row>
    <row r="804" spans="1:105" ht="15.75" customHeight="1">
      <c r="A804" s="54"/>
      <c r="B804" s="50"/>
      <c r="D804" s="43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  <c r="BF804" s="32"/>
      <c r="BG804" s="32"/>
      <c r="BH804" s="32"/>
      <c r="BI804" s="32"/>
      <c r="BJ804" s="32"/>
      <c r="BK804" s="32"/>
      <c r="BL804" s="32"/>
      <c r="BM804" s="32"/>
      <c r="BN804" s="32"/>
      <c r="BO804" s="32"/>
      <c r="BP804" s="32"/>
      <c r="BQ804" s="32"/>
      <c r="BR804" s="32"/>
      <c r="BS804" s="32"/>
      <c r="BT804" s="32"/>
      <c r="BU804" s="32"/>
      <c r="BV804" s="32"/>
      <c r="BW804" s="32"/>
      <c r="BX804" s="32"/>
      <c r="BY804" s="32"/>
      <c r="BZ804" s="32"/>
      <c r="CA804" s="32"/>
      <c r="CB804" s="32"/>
      <c r="CC804" s="32"/>
      <c r="CD804" s="32"/>
      <c r="CE804" s="32"/>
      <c r="CF804" s="32"/>
      <c r="CG804" s="43"/>
      <c r="CH804" s="43"/>
      <c r="CI804" s="43"/>
      <c r="CJ804" s="4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3"/>
      <c r="CY804" s="43"/>
      <c r="CZ804" s="45"/>
      <c r="DA804" s="45"/>
    </row>
    <row r="805" spans="1:105" ht="15.75" customHeight="1">
      <c r="A805" s="54"/>
      <c r="B805" s="50"/>
      <c r="D805" s="43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  <c r="BC805" s="32"/>
      <c r="BD805" s="32"/>
      <c r="BE805" s="32"/>
      <c r="BF805" s="32"/>
      <c r="BG805" s="32"/>
      <c r="BH805" s="32"/>
      <c r="BI805" s="32"/>
      <c r="BJ805" s="32"/>
      <c r="BK805" s="32"/>
      <c r="BL805" s="32"/>
      <c r="BM805" s="32"/>
      <c r="BN805" s="32"/>
      <c r="BO805" s="32"/>
      <c r="BP805" s="32"/>
      <c r="BQ805" s="32"/>
      <c r="BR805" s="32"/>
      <c r="BS805" s="32"/>
      <c r="BT805" s="32"/>
      <c r="BU805" s="32"/>
      <c r="BV805" s="32"/>
      <c r="BW805" s="32"/>
      <c r="BX805" s="32"/>
      <c r="BY805" s="32"/>
      <c r="BZ805" s="32"/>
      <c r="CA805" s="32"/>
      <c r="CB805" s="32"/>
      <c r="CC805" s="32"/>
      <c r="CD805" s="32"/>
      <c r="CE805" s="32"/>
      <c r="CF805" s="32"/>
      <c r="CG805" s="43"/>
      <c r="CH805" s="43"/>
      <c r="CI805" s="43"/>
      <c r="CJ805" s="4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3"/>
      <c r="CY805" s="43"/>
      <c r="CZ805" s="45"/>
      <c r="DA805" s="45"/>
    </row>
    <row r="806" spans="1:105" ht="15.75" customHeight="1">
      <c r="A806" s="54"/>
      <c r="B806" s="50"/>
      <c r="D806" s="43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  <c r="BF806" s="32"/>
      <c r="BG806" s="32"/>
      <c r="BH806" s="32"/>
      <c r="BI806" s="32"/>
      <c r="BJ806" s="32"/>
      <c r="BK806" s="32"/>
      <c r="BL806" s="32"/>
      <c r="BM806" s="32"/>
      <c r="BN806" s="32"/>
      <c r="BO806" s="32"/>
      <c r="BP806" s="32"/>
      <c r="BQ806" s="32"/>
      <c r="BR806" s="32"/>
      <c r="BS806" s="32"/>
      <c r="BT806" s="32"/>
      <c r="BU806" s="32"/>
      <c r="BV806" s="32"/>
      <c r="BW806" s="32"/>
      <c r="BX806" s="32"/>
      <c r="BY806" s="32"/>
      <c r="BZ806" s="32"/>
      <c r="CA806" s="32"/>
      <c r="CB806" s="32"/>
      <c r="CC806" s="32"/>
      <c r="CD806" s="32"/>
      <c r="CE806" s="32"/>
      <c r="CF806" s="32"/>
      <c r="CG806" s="43"/>
      <c r="CH806" s="43"/>
      <c r="CI806" s="43"/>
      <c r="CJ806" s="4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3"/>
      <c r="CY806" s="43"/>
      <c r="CZ806" s="45"/>
      <c r="DA806" s="45"/>
    </row>
    <row r="807" spans="1:105" ht="15.75" customHeight="1">
      <c r="A807" s="54"/>
      <c r="B807" s="50"/>
      <c r="D807" s="43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  <c r="BC807" s="32"/>
      <c r="BD807" s="32"/>
      <c r="BE807" s="32"/>
      <c r="BF807" s="32"/>
      <c r="BG807" s="32"/>
      <c r="BH807" s="32"/>
      <c r="BI807" s="32"/>
      <c r="BJ807" s="32"/>
      <c r="BK807" s="32"/>
      <c r="BL807" s="32"/>
      <c r="BM807" s="32"/>
      <c r="BN807" s="32"/>
      <c r="BO807" s="32"/>
      <c r="BP807" s="32"/>
      <c r="BQ807" s="32"/>
      <c r="BR807" s="32"/>
      <c r="BS807" s="32"/>
      <c r="BT807" s="32"/>
      <c r="BU807" s="32"/>
      <c r="BV807" s="32"/>
      <c r="BW807" s="32"/>
      <c r="BX807" s="32"/>
      <c r="BY807" s="32"/>
      <c r="BZ807" s="32"/>
      <c r="CA807" s="32"/>
      <c r="CB807" s="32"/>
      <c r="CC807" s="32"/>
      <c r="CD807" s="32"/>
      <c r="CE807" s="32"/>
      <c r="CF807" s="32"/>
      <c r="CG807" s="43"/>
      <c r="CH807" s="43"/>
      <c r="CI807" s="43"/>
      <c r="CJ807" s="4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3"/>
      <c r="CY807" s="43"/>
      <c r="CZ807" s="45"/>
      <c r="DA807" s="45"/>
    </row>
    <row r="808" spans="1:105" ht="15.75" customHeight="1">
      <c r="A808" s="54"/>
      <c r="B808" s="50"/>
      <c r="D808" s="43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  <c r="BC808" s="32"/>
      <c r="BD808" s="32"/>
      <c r="BE808" s="32"/>
      <c r="BF808" s="32"/>
      <c r="BG808" s="32"/>
      <c r="BH808" s="32"/>
      <c r="BI808" s="32"/>
      <c r="BJ808" s="32"/>
      <c r="BK808" s="32"/>
      <c r="BL808" s="32"/>
      <c r="BM808" s="32"/>
      <c r="BN808" s="32"/>
      <c r="BO808" s="32"/>
      <c r="BP808" s="32"/>
      <c r="BQ808" s="32"/>
      <c r="BR808" s="32"/>
      <c r="BS808" s="32"/>
      <c r="BT808" s="32"/>
      <c r="BU808" s="32"/>
      <c r="BV808" s="32"/>
      <c r="BW808" s="32"/>
      <c r="BX808" s="32"/>
      <c r="BY808" s="32"/>
      <c r="BZ808" s="32"/>
      <c r="CA808" s="32"/>
      <c r="CB808" s="32"/>
      <c r="CC808" s="32"/>
      <c r="CD808" s="32"/>
      <c r="CE808" s="32"/>
      <c r="CF808" s="32"/>
      <c r="CG808" s="43"/>
      <c r="CH808" s="43"/>
      <c r="CI808" s="43"/>
      <c r="CJ808" s="4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3"/>
      <c r="CY808" s="43"/>
      <c r="CZ808" s="45"/>
      <c r="DA808" s="45"/>
    </row>
    <row r="809" spans="1:105" ht="15.75" customHeight="1">
      <c r="A809" s="54"/>
      <c r="B809" s="50"/>
      <c r="D809" s="43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  <c r="BC809" s="32"/>
      <c r="BD809" s="32"/>
      <c r="BE809" s="32"/>
      <c r="BF809" s="32"/>
      <c r="BG809" s="32"/>
      <c r="BH809" s="32"/>
      <c r="BI809" s="32"/>
      <c r="BJ809" s="32"/>
      <c r="BK809" s="32"/>
      <c r="BL809" s="32"/>
      <c r="BM809" s="32"/>
      <c r="BN809" s="32"/>
      <c r="BO809" s="32"/>
      <c r="BP809" s="32"/>
      <c r="BQ809" s="32"/>
      <c r="BR809" s="32"/>
      <c r="BS809" s="32"/>
      <c r="BT809" s="32"/>
      <c r="BU809" s="32"/>
      <c r="BV809" s="32"/>
      <c r="BW809" s="32"/>
      <c r="BX809" s="32"/>
      <c r="BY809" s="32"/>
      <c r="BZ809" s="32"/>
      <c r="CA809" s="32"/>
      <c r="CB809" s="32"/>
      <c r="CC809" s="32"/>
      <c r="CD809" s="32"/>
      <c r="CE809" s="32"/>
      <c r="CF809" s="32"/>
      <c r="CG809" s="43"/>
      <c r="CH809" s="43"/>
      <c r="CI809" s="43"/>
      <c r="CJ809" s="4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3"/>
      <c r="CY809" s="43"/>
      <c r="CZ809" s="45"/>
      <c r="DA809" s="45"/>
    </row>
    <row r="810" spans="1:105" ht="15.75" customHeight="1">
      <c r="A810" s="54"/>
      <c r="B810" s="50"/>
      <c r="D810" s="43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43"/>
      <c r="CH810" s="43"/>
      <c r="CI810" s="43"/>
      <c r="CJ810" s="4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3"/>
      <c r="CY810" s="43"/>
      <c r="CZ810" s="45"/>
      <c r="DA810" s="45"/>
    </row>
    <row r="811" spans="1:105" ht="15.75" customHeight="1">
      <c r="A811" s="54"/>
      <c r="B811" s="50"/>
      <c r="D811" s="43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43"/>
      <c r="CH811" s="43"/>
      <c r="CI811" s="43"/>
      <c r="CJ811" s="4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3"/>
      <c r="CY811" s="43"/>
      <c r="CZ811" s="45"/>
      <c r="DA811" s="45"/>
    </row>
    <row r="812" spans="1:105" ht="15.75" customHeight="1">
      <c r="A812" s="54"/>
      <c r="B812" s="50"/>
      <c r="D812" s="43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43"/>
      <c r="CH812" s="43"/>
      <c r="CI812" s="43"/>
      <c r="CJ812" s="4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3"/>
      <c r="CY812" s="43"/>
      <c r="CZ812" s="45"/>
      <c r="DA812" s="45"/>
    </row>
    <row r="813" spans="1:105" ht="15.75" customHeight="1">
      <c r="A813" s="54"/>
      <c r="B813" s="50"/>
      <c r="D813" s="43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43"/>
      <c r="CH813" s="43"/>
      <c r="CI813" s="43"/>
      <c r="CJ813" s="4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3"/>
      <c r="CY813" s="43"/>
      <c r="CZ813" s="45"/>
      <c r="DA813" s="45"/>
    </row>
    <row r="814" spans="1:105" ht="15.75" customHeight="1">
      <c r="A814" s="54"/>
      <c r="B814" s="50"/>
      <c r="D814" s="43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43"/>
      <c r="CH814" s="43"/>
      <c r="CI814" s="43"/>
      <c r="CJ814" s="4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3"/>
      <c r="CY814" s="43"/>
      <c r="CZ814" s="45"/>
      <c r="DA814" s="45"/>
    </row>
    <row r="815" spans="1:105" ht="15.75" customHeight="1">
      <c r="A815" s="54"/>
      <c r="B815" s="50"/>
      <c r="D815" s="43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43"/>
      <c r="CH815" s="43"/>
      <c r="CI815" s="43"/>
      <c r="CJ815" s="4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3"/>
      <c r="CY815" s="43"/>
      <c r="CZ815" s="45"/>
      <c r="DA815" s="45"/>
    </row>
    <row r="816" spans="1:105" ht="15.75" customHeight="1">
      <c r="A816" s="54"/>
      <c r="B816" s="50"/>
      <c r="D816" s="43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5"/>
      <c r="DA816" s="45"/>
    </row>
    <row r="817" spans="1:105" ht="15.75" customHeight="1">
      <c r="A817" s="54"/>
      <c r="B817" s="50"/>
      <c r="D817" s="43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43"/>
      <c r="CH817" s="43"/>
      <c r="CI817" s="43"/>
      <c r="CJ817" s="4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3"/>
      <c r="CY817" s="43"/>
      <c r="CZ817" s="45"/>
      <c r="DA817" s="45"/>
    </row>
    <row r="818" spans="1:105" ht="15.75" customHeight="1">
      <c r="A818" s="54"/>
      <c r="B818" s="50"/>
      <c r="D818" s="43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43"/>
      <c r="CH818" s="43"/>
      <c r="CI818" s="43"/>
      <c r="CJ818" s="4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3"/>
      <c r="CY818" s="43"/>
      <c r="CZ818" s="45"/>
      <c r="DA818" s="45"/>
    </row>
    <row r="819" spans="1:105" ht="15.75" customHeight="1">
      <c r="A819" s="54"/>
      <c r="B819" s="50"/>
      <c r="D819" s="43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43"/>
      <c r="CH819" s="43"/>
      <c r="CI819" s="43"/>
      <c r="CJ819" s="4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3"/>
      <c r="CY819" s="43"/>
      <c r="CZ819" s="45"/>
      <c r="DA819" s="45"/>
    </row>
    <row r="820" spans="1:105" ht="15.75" customHeight="1">
      <c r="A820" s="54"/>
      <c r="B820" s="50"/>
      <c r="D820" s="43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43"/>
      <c r="CH820" s="43"/>
      <c r="CI820" s="43"/>
      <c r="CJ820" s="4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3"/>
      <c r="CY820" s="43"/>
      <c r="CZ820" s="45"/>
      <c r="DA820" s="45"/>
    </row>
    <row r="821" spans="1:105" ht="15.75" customHeight="1">
      <c r="A821" s="54"/>
      <c r="B821" s="50"/>
      <c r="D821" s="43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43"/>
      <c r="CH821" s="43"/>
      <c r="CI821" s="43"/>
      <c r="CJ821" s="4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3"/>
      <c r="CY821" s="43"/>
      <c r="CZ821" s="45"/>
      <c r="DA821" s="45"/>
    </row>
    <row r="822" spans="1:105" ht="15.75" customHeight="1">
      <c r="A822" s="54"/>
      <c r="B822" s="50"/>
      <c r="D822" s="43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43"/>
      <c r="CH822" s="43"/>
      <c r="CI822" s="43"/>
      <c r="CJ822" s="4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3"/>
      <c r="CY822" s="43"/>
      <c r="CZ822" s="45"/>
      <c r="DA822" s="45"/>
    </row>
    <row r="823" spans="1:105" ht="15.75" customHeight="1">
      <c r="A823" s="54"/>
      <c r="B823" s="50"/>
      <c r="D823" s="43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  <c r="BT823" s="32"/>
      <c r="BU823" s="32"/>
      <c r="BV823" s="32"/>
      <c r="BW823" s="32"/>
      <c r="BX823" s="32"/>
      <c r="BY823" s="32"/>
      <c r="BZ823" s="32"/>
      <c r="CA823" s="32"/>
      <c r="CB823" s="32"/>
      <c r="CC823" s="32"/>
      <c r="CD823" s="32"/>
      <c r="CE823" s="32"/>
      <c r="CF823" s="32"/>
      <c r="CG823" s="43"/>
      <c r="CH823" s="43"/>
      <c r="CI823" s="43"/>
      <c r="CJ823" s="4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3"/>
      <c r="CY823" s="43"/>
      <c r="CZ823" s="45"/>
      <c r="DA823" s="45"/>
    </row>
    <row r="824" spans="1:105" ht="15.75" customHeight="1">
      <c r="A824" s="54"/>
      <c r="B824" s="50"/>
      <c r="D824" s="43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  <c r="BT824" s="32"/>
      <c r="BU824" s="32"/>
      <c r="BV824" s="32"/>
      <c r="BW824" s="32"/>
      <c r="BX824" s="32"/>
      <c r="BY824" s="32"/>
      <c r="BZ824" s="32"/>
      <c r="CA824" s="32"/>
      <c r="CB824" s="32"/>
      <c r="CC824" s="32"/>
      <c r="CD824" s="32"/>
      <c r="CE824" s="32"/>
      <c r="CF824" s="32"/>
      <c r="CG824" s="43"/>
      <c r="CH824" s="43"/>
      <c r="CI824" s="43"/>
      <c r="CJ824" s="4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3"/>
      <c r="CY824" s="43"/>
      <c r="CZ824" s="45"/>
      <c r="DA824" s="45"/>
    </row>
    <row r="825" spans="1:105" ht="15.75" customHeight="1">
      <c r="A825" s="54"/>
      <c r="B825" s="50"/>
      <c r="D825" s="43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  <c r="BT825" s="32"/>
      <c r="BU825" s="32"/>
      <c r="BV825" s="32"/>
      <c r="BW825" s="32"/>
      <c r="BX825" s="32"/>
      <c r="BY825" s="32"/>
      <c r="BZ825" s="32"/>
      <c r="CA825" s="32"/>
      <c r="CB825" s="32"/>
      <c r="CC825" s="32"/>
      <c r="CD825" s="32"/>
      <c r="CE825" s="32"/>
      <c r="CF825" s="32"/>
      <c r="CG825" s="43"/>
      <c r="CH825" s="43"/>
      <c r="CI825" s="43"/>
      <c r="CJ825" s="4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3"/>
      <c r="CY825" s="43"/>
      <c r="CZ825" s="45"/>
      <c r="DA825" s="45"/>
    </row>
    <row r="826" spans="1:105" ht="15.75" customHeight="1">
      <c r="A826" s="54"/>
      <c r="B826" s="50"/>
      <c r="D826" s="43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  <c r="BT826" s="32"/>
      <c r="BU826" s="32"/>
      <c r="BV826" s="32"/>
      <c r="BW826" s="32"/>
      <c r="BX826" s="32"/>
      <c r="BY826" s="32"/>
      <c r="BZ826" s="32"/>
      <c r="CA826" s="32"/>
      <c r="CB826" s="32"/>
      <c r="CC826" s="32"/>
      <c r="CD826" s="32"/>
      <c r="CE826" s="32"/>
      <c r="CF826" s="32"/>
      <c r="CG826" s="43"/>
      <c r="CH826" s="43"/>
      <c r="CI826" s="43"/>
      <c r="CJ826" s="4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3"/>
      <c r="CY826" s="43"/>
      <c r="CZ826" s="45"/>
      <c r="DA826" s="45"/>
    </row>
    <row r="827" spans="1:105" ht="15.75" customHeight="1">
      <c r="A827" s="54"/>
      <c r="B827" s="50"/>
      <c r="D827" s="43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  <c r="BT827" s="32"/>
      <c r="BU827" s="32"/>
      <c r="BV827" s="32"/>
      <c r="BW827" s="32"/>
      <c r="BX827" s="32"/>
      <c r="BY827" s="32"/>
      <c r="BZ827" s="32"/>
      <c r="CA827" s="32"/>
      <c r="CB827" s="32"/>
      <c r="CC827" s="32"/>
      <c r="CD827" s="32"/>
      <c r="CE827" s="32"/>
      <c r="CF827" s="32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  <c r="CY827" s="43"/>
      <c r="CZ827" s="45"/>
      <c r="DA827" s="45"/>
    </row>
    <row r="828" spans="1:105" ht="15.75" customHeight="1">
      <c r="A828" s="54"/>
      <c r="B828" s="50"/>
      <c r="D828" s="43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  <c r="BT828" s="32"/>
      <c r="BU828" s="32"/>
      <c r="BV828" s="32"/>
      <c r="BW828" s="32"/>
      <c r="BX828" s="32"/>
      <c r="BY828" s="32"/>
      <c r="BZ828" s="32"/>
      <c r="CA828" s="32"/>
      <c r="CB828" s="32"/>
      <c r="CC828" s="32"/>
      <c r="CD828" s="32"/>
      <c r="CE828" s="32"/>
      <c r="CF828" s="32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  <c r="CY828" s="43"/>
      <c r="CZ828" s="45"/>
      <c r="DA828" s="45"/>
    </row>
    <row r="829" spans="1:105" ht="15.75" customHeight="1">
      <c r="A829" s="54"/>
      <c r="B829" s="50"/>
      <c r="D829" s="43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  <c r="BT829" s="32"/>
      <c r="BU829" s="32"/>
      <c r="BV829" s="32"/>
      <c r="BW829" s="32"/>
      <c r="BX829" s="32"/>
      <c r="BY829" s="32"/>
      <c r="BZ829" s="32"/>
      <c r="CA829" s="32"/>
      <c r="CB829" s="32"/>
      <c r="CC829" s="32"/>
      <c r="CD829" s="32"/>
      <c r="CE829" s="32"/>
      <c r="CF829" s="32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  <c r="CZ829" s="45"/>
      <c r="DA829" s="45"/>
    </row>
    <row r="830" spans="1:105" ht="15.75" customHeight="1">
      <c r="A830" s="54"/>
      <c r="B830" s="50"/>
      <c r="D830" s="43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  <c r="BT830" s="32"/>
      <c r="BU830" s="32"/>
      <c r="BV830" s="32"/>
      <c r="BW830" s="32"/>
      <c r="BX830" s="32"/>
      <c r="BY830" s="32"/>
      <c r="BZ830" s="32"/>
      <c r="CA830" s="32"/>
      <c r="CB830" s="32"/>
      <c r="CC830" s="32"/>
      <c r="CD830" s="32"/>
      <c r="CE830" s="32"/>
      <c r="CF830" s="32"/>
      <c r="CG830" s="43"/>
      <c r="CH830" s="43"/>
      <c r="CI830" s="43"/>
      <c r="CJ830" s="4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3"/>
      <c r="CY830" s="43"/>
      <c r="CZ830" s="45"/>
      <c r="DA830" s="45"/>
    </row>
    <row r="831" spans="1:105" ht="15.75" customHeight="1">
      <c r="A831" s="54"/>
      <c r="B831" s="50"/>
      <c r="D831" s="43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  <c r="BT831" s="32"/>
      <c r="BU831" s="32"/>
      <c r="BV831" s="32"/>
      <c r="BW831" s="32"/>
      <c r="BX831" s="32"/>
      <c r="BY831" s="32"/>
      <c r="BZ831" s="32"/>
      <c r="CA831" s="32"/>
      <c r="CB831" s="32"/>
      <c r="CC831" s="32"/>
      <c r="CD831" s="32"/>
      <c r="CE831" s="32"/>
      <c r="CF831" s="32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5"/>
      <c r="DA831" s="45"/>
    </row>
    <row r="832" spans="1:105" ht="15.75" customHeight="1">
      <c r="A832" s="54"/>
      <c r="B832" s="50"/>
      <c r="D832" s="43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  <c r="BT832" s="32"/>
      <c r="BU832" s="32"/>
      <c r="BV832" s="32"/>
      <c r="BW832" s="32"/>
      <c r="BX832" s="32"/>
      <c r="BY832" s="32"/>
      <c r="BZ832" s="32"/>
      <c r="CA832" s="32"/>
      <c r="CB832" s="32"/>
      <c r="CC832" s="32"/>
      <c r="CD832" s="32"/>
      <c r="CE832" s="32"/>
      <c r="CF832" s="32"/>
      <c r="CG832" s="43"/>
      <c r="CH832" s="43"/>
      <c r="CI832" s="43"/>
      <c r="CJ832" s="4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3"/>
      <c r="CY832" s="43"/>
      <c r="CZ832" s="45"/>
      <c r="DA832" s="45"/>
    </row>
    <row r="833" spans="1:105" ht="15.75" customHeight="1">
      <c r="A833" s="54"/>
      <c r="B833" s="50"/>
      <c r="D833" s="43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  <c r="BT833" s="32"/>
      <c r="BU833" s="32"/>
      <c r="BV833" s="32"/>
      <c r="BW833" s="32"/>
      <c r="BX833" s="32"/>
      <c r="BY833" s="32"/>
      <c r="BZ833" s="32"/>
      <c r="CA833" s="32"/>
      <c r="CB833" s="32"/>
      <c r="CC833" s="32"/>
      <c r="CD833" s="32"/>
      <c r="CE833" s="32"/>
      <c r="CF833" s="32"/>
      <c r="CG833" s="43"/>
      <c r="CH833" s="43"/>
      <c r="CI833" s="43"/>
      <c r="CJ833" s="4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3"/>
      <c r="CY833" s="43"/>
      <c r="CZ833" s="45"/>
      <c r="DA833" s="45"/>
    </row>
    <row r="834" spans="1:105" ht="15.75" customHeight="1">
      <c r="A834" s="54"/>
      <c r="B834" s="50"/>
      <c r="D834" s="43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  <c r="BT834" s="32"/>
      <c r="BU834" s="32"/>
      <c r="BV834" s="32"/>
      <c r="BW834" s="32"/>
      <c r="BX834" s="32"/>
      <c r="BY834" s="32"/>
      <c r="BZ834" s="32"/>
      <c r="CA834" s="32"/>
      <c r="CB834" s="32"/>
      <c r="CC834" s="32"/>
      <c r="CD834" s="32"/>
      <c r="CE834" s="32"/>
      <c r="CF834" s="32"/>
      <c r="CG834" s="43"/>
      <c r="CH834" s="43"/>
      <c r="CI834" s="43"/>
      <c r="CJ834" s="4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3"/>
      <c r="CY834" s="43"/>
      <c r="CZ834" s="45"/>
      <c r="DA834" s="45"/>
    </row>
    <row r="835" spans="1:105" ht="15.75" customHeight="1">
      <c r="A835" s="54"/>
      <c r="B835" s="50"/>
      <c r="D835" s="43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  <c r="BT835" s="32"/>
      <c r="BU835" s="32"/>
      <c r="BV835" s="32"/>
      <c r="BW835" s="32"/>
      <c r="BX835" s="32"/>
      <c r="BY835" s="32"/>
      <c r="BZ835" s="32"/>
      <c r="CA835" s="32"/>
      <c r="CB835" s="32"/>
      <c r="CC835" s="32"/>
      <c r="CD835" s="32"/>
      <c r="CE835" s="32"/>
      <c r="CF835" s="32"/>
      <c r="CG835" s="43"/>
      <c r="CH835" s="43"/>
      <c r="CI835" s="43"/>
      <c r="CJ835" s="4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3"/>
      <c r="CY835" s="43"/>
      <c r="CZ835" s="45"/>
      <c r="DA835" s="45"/>
    </row>
    <row r="836" spans="1:105" ht="15.75" customHeight="1">
      <c r="A836" s="54"/>
      <c r="B836" s="50"/>
      <c r="D836" s="43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  <c r="BT836" s="32"/>
      <c r="BU836" s="32"/>
      <c r="BV836" s="32"/>
      <c r="BW836" s="32"/>
      <c r="BX836" s="32"/>
      <c r="BY836" s="32"/>
      <c r="BZ836" s="32"/>
      <c r="CA836" s="32"/>
      <c r="CB836" s="32"/>
      <c r="CC836" s="32"/>
      <c r="CD836" s="32"/>
      <c r="CE836" s="32"/>
      <c r="CF836" s="32"/>
      <c r="CG836" s="43"/>
      <c r="CH836" s="43"/>
      <c r="CI836" s="43"/>
      <c r="CJ836" s="4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3"/>
      <c r="CY836" s="43"/>
      <c r="CZ836" s="45"/>
      <c r="DA836" s="45"/>
    </row>
    <row r="837" spans="1:105" ht="15.75" customHeight="1">
      <c r="A837" s="54"/>
      <c r="B837" s="50"/>
      <c r="D837" s="43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  <c r="BF837" s="32"/>
      <c r="BG837" s="32"/>
      <c r="BH837" s="32"/>
      <c r="BI837" s="32"/>
      <c r="BJ837" s="32"/>
      <c r="BK837" s="32"/>
      <c r="BL837" s="32"/>
      <c r="BM837" s="32"/>
      <c r="BN837" s="32"/>
      <c r="BO837" s="32"/>
      <c r="BP837" s="32"/>
      <c r="BQ837" s="32"/>
      <c r="BR837" s="32"/>
      <c r="BS837" s="32"/>
      <c r="BT837" s="32"/>
      <c r="BU837" s="32"/>
      <c r="BV837" s="32"/>
      <c r="BW837" s="32"/>
      <c r="BX837" s="32"/>
      <c r="BY837" s="32"/>
      <c r="BZ837" s="32"/>
      <c r="CA837" s="32"/>
      <c r="CB837" s="32"/>
      <c r="CC837" s="32"/>
      <c r="CD837" s="32"/>
      <c r="CE837" s="32"/>
      <c r="CF837" s="32"/>
      <c r="CG837" s="43"/>
      <c r="CH837" s="43"/>
      <c r="CI837" s="43"/>
      <c r="CJ837" s="4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3"/>
      <c r="CY837" s="43"/>
      <c r="CZ837" s="45"/>
      <c r="DA837" s="45"/>
    </row>
    <row r="838" spans="1:105" ht="15.75" customHeight="1">
      <c r="A838" s="54"/>
      <c r="B838" s="50"/>
      <c r="D838" s="43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  <c r="BF838" s="32"/>
      <c r="BG838" s="32"/>
      <c r="BH838" s="32"/>
      <c r="BI838" s="32"/>
      <c r="BJ838" s="32"/>
      <c r="BK838" s="32"/>
      <c r="BL838" s="32"/>
      <c r="BM838" s="32"/>
      <c r="BN838" s="32"/>
      <c r="BO838" s="32"/>
      <c r="BP838" s="32"/>
      <c r="BQ838" s="32"/>
      <c r="BR838" s="32"/>
      <c r="BS838" s="32"/>
      <c r="BT838" s="32"/>
      <c r="BU838" s="32"/>
      <c r="BV838" s="32"/>
      <c r="BW838" s="32"/>
      <c r="BX838" s="32"/>
      <c r="BY838" s="32"/>
      <c r="BZ838" s="32"/>
      <c r="CA838" s="32"/>
      <c r="CB838" s="32"/>
      <c r="CC838" s="32"/>
      <c r="CD838" s="32"/>
      <c r="CE838" s="32"/>
      <c r="CF838" s="32"/>
      <c r="CG838" s="43"/>
      <c r="CH838" s="43"/>
      <c r="CI838" s="43"/>
      <c r="CJ838" s="4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3"/>
      <c r="CY838" s="43"/>
      <c r="CZ838" s="45"/>
      <c r="DA838" s="45"/>
    </row>
    <row r="839" spans="1:105" ht="15.75" customHeight="1">
      <c r="A839" s="54"/>
      <c r="B839" s="50"/>
      <c r="D839" s="43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  <c r="BF839" s="32"/>
      <c r="BG839" s="32"/>
      <c r="BH839" s="32"/>
      <c r="BI839" s="32"/>
      <c r="BJ839" s="32"/>
      <c r="BK839" s="32"/>
      <c r="BL839" s="32"/>
      <c r="BM839" s="32"/>
      <c r="BN839" s="32"/>
      <c r="BO839" s="32"/>
      <c r="BP839" s="32"/>
      <c r="BQ839" s="32"/>
      <c r="BR839" s="32"/>
      <c r="BS839" s="32"/>
      <c r="BT839" s="32"/>
      <c r="BU839" s="32"/>
      <c r="BV839" s="32"/>
      <c r="BW839" s="32"/>
      <c r="BX839" s="32"/>
      <c r="BY839" s="32"/>
      <c r="BZ839" s="32"/>
      <c r="CA839" s="32"/>
      <c r="CB839" s="32"/>
      <c r="CC839" s="32"/>
      <c r="CD839" s="32"/>
      <c r="CE839" s="32"/>
      <c r="CF839" s="32"/>
      <c r="CG839" s="43"/>
      <c r="CH839" s="43"/>
      <c r="CI839" s="43"/>
      <c r="CJ839" s="4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3"/>
      <c r="CY839" s="43"/>
      <c r="CZ839" s="45"/>
      <c r="DA839" s="45"/>
    </row>
    <row r="840" spans="1:105" ht="15.75" customHeight="1">
      <c r="A840" s="54"/>
      <c r="B840" s="50"/>
      <c r="D840" s="43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  <c r="BF840" s="32"/>
      <c r="BG840" s="32"/>
      <c r="BH840" s="32"/>
      <c r="BI840" s="32"/>
      <c r="BJ840" s="32"/>
      <c r="BK840" s="32"/>
      <c r="BL840" s="32"/>
      <c r="BM840" s="32"/>
      <c r="BN840" s="32"/>
      <c r="BO840" s="32"/>
      <c r="BP840" s="32"/>
      <c r="BQ840" s="32"/>
      <c r="BR840" s="32"/>
      <c r="BS840" s="32"/>
      <c r="BT840" s="32"/>
      <c r="BU840" s="32"/>
      <c r="BV840" s="32"/>
      <c r="BW840" s="32"/>
      <c r="BX840" s="32"/>
      <c r="BY840" s="32"/>
      <c r="BZ840" s="32"/>
      <c r="CA840" s="32"/>
      <c r="CB840" s="32"/>
      <c r="CC840" s="32"/>
      <c r="CD840" s="32"/>
      <c r="CE840" s="32"/>
      <c r="CF840" s="32"/>
      <c r="CG840" s="43"/>
      <c r="CH840" s="43"/>
      <c r="CI840" s="43"/>
      <c r="CJ840" s="4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3"/>
      <c r="CY840" s="43"/>
      <c r="CZ840" s="45"/>
      <c r="DA840" s="45"/>
    </row>
    <row r="841" spans="1:105" ht="15.75" customHeight="1">
      <c r="A841" s="54"/>
      <c r="B841" s="50"/>
      <c r="D841" s="43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  <c r="BF841" s="32"/>
      <c r="BG841" s="32"/>
      <c r="BH841" s="32"/>
      <c r="BI841" s="32"/>
      <c r="BJ841" s="32"/>
      <c r="BK841" s="32"/>
      <c r="BL841" s="32"/>
      <c r="BM841" s="32"/>
      <c r="BN841" s="32"/>
      <c r="BO841" s="32"/>
      <c r="BP841" s="32"/>
      <c r="BQ841" s="32"/>
      <c r="BR841" s="32"/>
      <c r="BS841" s="32"/>
      <c r="BT841" s="32"/>
      <c r="BU841" s="32"/>
      <c r="BV841" s="32"/>
      <c r="BW841" s="32"/>
      <c r="BX841" s="32"/>
      <c r="BY841" s="32"/>
      <c r="BZ841" s="32"/>
      <c r="CA841" s="32"/>
      <c r="CB841" s="32"/>
      <c r="CC841" s="32"/>
      <c r="CD841" s="32"/>
      <c r="CE841" s="32"/>
      <c r="CF841" s="32"/>
      <c r="CG841" s="43"/>
      <c r="CH841" s="43"/>
      <c r="CI841" s="43"/>
      <c r="CJ841" s="4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3"/>
      <c r="CY841" s="43"/>
      <c r="CZ841" s="45"/>
      <c r="DA841" s="45"/>
    </row>
    <row r="842" spans="1:105" ht="15.75" customHeight="1">
      <c r="A842" s="54"/>
      <c r="B842" s="50"/>
      <c r="D842" s="43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  <c r="BF842" s="32"/>
      <c r="BG842" s="32"/>
      <c r="BH842" s="32"/>
      <c r="BI842" s="32"/>
      <c r="BJ842" s="32"/>
      <c r="BK842" s="32"/>
      <c r="BL842" s="32"/>
      <c r="BM842" s="32"/>
      <c r="BN842" s="32"/>
      <c r="BO842" s="32"/>
      <c r="BP842" s="32"/>
      <c r="BQ842" s="32"/>
      <c r="BR842" s="32"/>
      <c r="BS842" s="32"/>
      <c r="BT842" s="32"/>
      <c r="BU842" s="32"/>
      <c r="BV842" s="32"/>
      <c r="BW842" s="32"/>
      <c r="BX842" s="32"/>
      <c r="BY842" s="32"/>
      <c r="BZ842" s="32"/>
      <c r="CA842" s="32"/>
      <c r="CB842" s="32"/>
      <c r="CC842" s="32"/>
      <c r="CD842" s="32"/>
      <c r="CE842" s="32"/>
      <c r="CF842" s="32"/>
      <c r="CG842" s="43"/>
      <c r="CH842" s="43"/>
      <c r="CI842" s="43"/>
      <c r="CJ842" s="4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3"/>
      <c r="CY842" s="43"/>
      <c r="CZ842" s="45"/>
      <c r="DA842" s="45"/>
    </row>
    <row r="843" spans="1:105" ht="15.75" customHeight="1">
      <c r="A843" s="54"/>
      <c r="B843" s="50"/>
      <c r="D843" s="43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  <c r="BF843" s="32"/>
      <c r="BG843" s="32"/>
      <c r="BH843" s="32"/>
      <c r="BI843" s="32"/>
      <c r="BJ843" s="32"/>
      <c r="BK843" s="32"/>
      <c r="BL843" s="32"/>
      <c r="BM843" s="32"/>
      <c r="BN843" s="32"/>
      <c r="BO843" s="32"/>
      <c r="BP843" s="32"/>
      <c r="BQ843" s="32"/>
      <c r="BR843" s="32"/>
      <c r="BS843" s="32"/>
      <c r="BT843" s="32"/>
      <c r="BU843" s="32"/>
      <c r="BV843" s="32"/>
      <c r="BW843" s="32"/>
      <c r="BX843" s="32"/>
      <c r="BY843" s="32"/>
      <c r="BZ843" s="32"/>
      <c r="CA843" s="32"/>
      <c r="CB843" s="32"/>
      <c r="CC843" s="32"/>
      <c r="CD843" s="32"/>
      <c r="CE843" s="32"/>
      <c r="CF843" s="32"/>
      <c r="CG843" s="43"/>
      <c r="CH843" s="43"/>
      <c r="CI843" s="43"/>
      <c r="CJ843" s="4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3"/>
      <c r="CY843" s="43"/>
      <c r="CZ843" s="45"/>
      <c r="DA843" s="45"/>
    </row>
    <row r="844" spans="1:105" ht="15.75" customHeight="1">
      <c r="A844" s="54"/>
      <c r="B844" s="50"/>
      <c r="D844" s="43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43"/>
      <c r="CH844" s="43"/>
      <c r="CI844" s="43"/>
      <c r="CJ844" s="4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3"/>
      <c r="CY844" s="43"/>
      <c r="CZ844" s="45"/>
      <c r="DA844" s="45"/>
    </row>
    <row r="845" spans="1:105" ht="15.75" customHeight="1">
      <c r="A845" s="54"/>
      <c r="B845" s="50"/>
      <c r="D845" s="43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  <c r="BF845" s="32"/>
      <c r="BG845" s="32"/>
      <c r="BH845" s="32"/>
      <c r="BI845" s="32"/>
      <c r="BJ845" s="32"/>
      <c r="BK845" s="32"/>
      <c r="BL845" s="32"/>
      <c r="BM845" s="32"/>
      <c r="BN845" s="32"/>
      <c r="BO845" s="32"/>
      <c r="BP845" s="32"/>
      <c r="BQ845" s="32"/>
      <c r="BR845" s="32"/>
      <c r="BS845" s="32"/>
      <c r="BT845" s="32"/>
      <c r="BU845" s="32"/>
      <c r="BV845" s="32"/>
      <c r="BW845" s="32"/>
      <c r="BX845" s="32"/>
      <c r="BY845" s="32"/>
      <c r="BZ845" s="32"/>
      <c r="CA845" s="32"/>
      <c r="CB845" s="32"/>
      <c r="CC845" s="32"/>
      <c r="CD845" s="32"/>
      <c r="CE845" s="32"/>
      <c r="CF845" s="32"/>
      <c r="CG845" s="43"/>
      <c r="CH845" s="43"/>
      <c r="CI845" s="43"/>
      <c r="CJ845" s="4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3"/>
      <c r="CY845" s="43"/>
      <c r="CZ845" s="45"/>
      <c r="DA845" s="45"/>
    </row>
    <row r="846" spans="1:105" ht="15.75" customHeight="1">
      <c r="A846" s="54"/>
      <c r="B846" s="50"/>
      <c r="D846" s="43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43"/>
      <c r="CH846" s="43"/>
      <c r="CI846" s="43"/>
      <c r="CJ846" s="4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3"/>
      <c r="CY846" s="43"/>
      <c r="CZ846" s="45"/>
      <c r="DA846" s="45"/>
    </row>
    <row r="847" spans="1:105" ht="15.75" customHeight="1">
      <c r="A847" s="54"/>
      <c r="B847" s="50"/>
      <c r="D847" s="43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  <c r="BC847" s="32"/>
      <c r="BD847" s="32"/>
      <c r="BE847" s="32"/>
      <c r="BF847" s="32"/>
      <c r="BG847" s="32"/>
      <c r="BH847" s="32"/>
      <c r="BI847" s="32"/>
      <c r="BJ847" s="32"/>
      <c r="BK847" s="32"/>
      <c r="BL847" s="32"/>
      <c r="BM847" s="32"/>
      <c r="BN847" s="32"/>
      <c r="BO847" s="32"/>
      <c r="BP847" s="32"/>
      <c r="BQ847" s="32"/>
      <c r="BR847" s="32"/>
      <c r="BS847" s="32"/>
      <c r="BT847" s="32"/>
      <c r="BU847" s="32"/>
      <c r="BV847" s="32"/>
      <c r="BW847" s="32"/>
      <c r="BX847" s="32"/>
      <c r="BY847" s="32"/>
      <c r="BZ847" s="32"/>
      <c r="CA847" s="32"/>
      <c r="CB847" s="32"/>
      <c r="CC847" s="32"/>
      <c r="CD847" s="32"/>
      <c r="CE847" s="32"/>
      <c r="CF847" s="32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5"/>
      <c r="DA847" s="45"/>
    </row>
    <row r="848" spans="1:105" ht="15.75" customHeight="1">
      <c r="A848" s="54"/>
      <c r="B848" s="50"/>
      <c r="D848" s="43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43"/>
      <c r="CH848" s="43"/>
      <c r="CI848" s="43"/>
      <c r="CJ848" s="4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3"/>
      <c r="CY848" s="43"/>
      <c r="CZ848" s="45"/>
      <c r="DA848" s="45"/>
    </row>
    <row r="849" spans="1:105" ht="15.75" customHeight="1">
      <c r="A849" s="54"/>
      <c r="B849" s="50"/>
      <c r="D849" s="43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  <c r="BF849" s="32"/>
      <c r="BG849" s="32"/>
      <c r="BH849" s="32"/>
      <c r="BI849" s="32"/>
      <c r="BJ849" s="32"/>
      <c r="BK849" s="32"/>
      <c r="BL849" s="32"/>
      <c r="BM849" s="32"/>
      <c r="BN849" s="32"/>
      <c r="BO849" s="32"/>
      <c r="BP849" s="32"/>
      <c r="BQ849" s="32"/>
      <c r="BR849" s="32"/>
      <c r="BS849" s="32"/>
      <c r="BT849" s="32"/>
      <c r="BU849" s="32"/>
      <c r="BV849" s="32"/>
      <c r="BW849" s="32"/>
      <c r="BX849" s="32"/>
      <c r="BY849" s="32"/>
      <c r="BZ849" s="32"/>
      <c r="CA849" s="32"/>
      <c r="CB849" s="32"/>
      <c r="CC849" s="32"/>
      <c r="CD849" s="32"/>
      <c r="CE849" s="32"/>
      <c r="CF849" s="32"/>
      <c r="CG849" s="43"/>
      <c r="CH849" s="43"/>
      <c r="CI849" s="43"/>
      <c r="CJ849" s="4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3"/>
      <c r="CY849" s="43"/>
      <c r="CZ849" s="45"/>
      <c r="DA849" s="45"/>
    </row>
    <row r="850" spans="1:105" ht="15.75" customHeight="1">
      <c r="A850" s="54"/>
      <c r="B850" s="50"/>
      <c r="D850" s="43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  <c r="BF850" s="32"/>
      <c r="BG850" s="32"/>
      <c r="BH850" s="32"/>
      <c r="BI850" s="32"/>
      <c r="BJ850" s="32"/>
      <c r="BK850" s="32"/>
      <c r="BL850" s="32"/>
      <c r="BM850" s="32"/>
      <c r="BN850" s="32"/>
      <c r="BO850" s="32"/>
      <c r="BP850" s="32"/>
      <c r="BQ850" s="32"/>
      <c r="BR850" s="32"/>
      <c r="BS850" s="32"/>
      <c r="BT850" s="32"/>
      <c r="BU850" s="32"/>
      <c r="BV850" s="32"/>
      <c r="BW850" s="32"/>
      <c r="BX850" s="32"/>
      <c r="BY850" s="32"/>
      <c r="BZ850" s="32"/>
      <c r="CA850" s="32"/>
      <c r="CB850" s="32"/>
      <c r="CC850" s="32"/>
      <c r="CD850" s="32"/>
      <c r="CE850" s="32"/>
      <c r="CF850" s="32"/>
      <c r="CG850" s="43"/>
      <c r="CH850" s="43"/>
      <c r="CI850" s="43"/>
      <c r="CJ850" s="4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3"/>
      <c r="CY850" s="43"/>
      <c r="CZ850" s="45"/>
      <c r="DA850" s="45"/>
    </row>
    <row r="851" spans="1:105" ht="15.75" customHeight="1">
      <c r="A851" s="54"/>
      <c r="B851" s="50"/>
      <c r="D851" s="43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  <c r="BF851" s="32"/>
      <c r="BG851" s="32"/>
      <c r="BH851" s="32"/>
      <c r="BI851" s="32"/>
      <c r="BJ851" s="32"/>
      <c r="BK851" s="32"/>
      <c r="BL851" s="32"/>
      <c r="BM851" s="32"/>
      <c r="BN851" s="32"/>
      <c r="BO851" s="32"/>
      <c r="BP851" s="32"/>
      <c r="BQ851" s="32"/>
      <c r="BR851" s="32"/>
      <c r="BS851" s="32"/>
      <c r="BT851" s="32"/>
      <c r="BU851" s="32"/>
      <c r="BV851" s="32"/>
      <c r="BW851" s="32"/>
      <c r="BX851" s="32"/>
      <c r="BY851" s="32"/>
      <c r="BZ851" s="32"/>
      <c r="CA851" s="32"/>
      <c r="CB851" s="32"/>
      <c r="CC851" s="32"/>
      <c r="CD851" s="32"/>
      <c r="CE851" s="32"/>
      <c r="CF851" s="32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5"/>
      <c r="DA851" s="45"/>
    </row>
    <row r="852" spans="1:105" ht="15.75" customHeight="1">
      <c r="A852" s="54"/>
      <c r="B852" s="50"/>
      <c r="D852" s="43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5"/>
      <c r="DA852" s="45"/>
    </row>
    <row r="853" spans="1:105" ht="15.75" customHeight="1">
      <c r="A853" s="54"/>
      <c r="B853" s="50"/>
      <c r="D853" s="43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  <c r="BC853" s="32"/>
      <c r="BD853" s="32"/>
      <c r="BE853" s="32"/>
      <c r="BF853" s="32"/>
      <c r="BG853" s="32"/>
      <c r="BH853" s="32"/>
      <c r="BI853" s="32"/>
      <c r="BJ853" s="32"/>
      <c r="BK853" s="32"/>
      <c r="BL853" s="32"/>
      <c r="BM853" s="32"/>
      <c r="BN853" s="32"/>
      <c r="BO853" s="32"/>
      <c r="BP853" s="32"/>
      <c r="BQ853" s="32"/>
      <c r="BR853" s="32"/>
      <c r="BS853" s="32"/>
      <c r="BT853" s="32"/>
      <c r="BU853" s="32"/>
      <c r="BV853" s="32"/>
      <c r="BW853" s="32"/>
      <c r="BX853" s="32"/>
      <c r="BY853" s="32"/>
      <c r="BZ853" s="32"/>
      <c r="CA853" s="32"/>
      <c r="CB853" s="32"/>
      <c r="CC853" s="32"/>
      <c r="CD853" s="32"/>
      <c r="CE853" s="32"/>
      <c r="CF853" s="32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5"/>
      <c r="DA853" s="45"/>
    </row>
    <row r="854" spans="1:105" ht="15.75" customHeight="1">
      <c r="A854" s="54"/>
      <c r="B854" s="50"/>
      <c r="D854" s="43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  <c r="BF854" s="32"/>
      <c r="BG854" s="32"/>
      <c r="BH854" s="32"/>
      <c r="BI854" s="32"/>
      <c r="BJ854" s="32"/>
      <c r="BK854" s="32"/>
      <c r="BL854" s="32"/>
      <c r="BM854" s="32"/>
      <c r="BN854" s="32"/>
      <c r="BO854" s="32"/>
      <c r="BP854" s="32"/>
      <c r="BQ854" s="32"/>
      <c r="BR854" s="32"/>
      <c r="BS854" s="32"/>
      <c r="BT854" s="32"/>
      <c r="BU854" s="32"/>
      <c r="BV854" s="32"/>
      <c r="BW854" s="32"/>
      <c r="BX854" s="32"/>
      <c r="BY854" s="32"/>
      <c r="BZ854" s="32"/>
      <c r="CA854" s="32"/>
      <c r="CB854" s="32"/>
      <c r="CC854" s="32"/>
      <c r="CD854" s="32"/>
      <c r="CE854" s="32"/>
      <c r="CF854" s="32"/>
      <c r="CG854" s="43"/>
      <c r="CH854" s="43"/>
      <c r="CI854" s="43"/>
      <c r="CJ854" s="4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3"/>
      <c r="CY854" s="43"/>
      <c r="CZ854" s="45"/>
      <c r="DA854" s="45"/>
    </row>
    <row r="855" spans="1:105" ht="15.75" customHeight="1">
      <c r="A855" s="54"/>
      <c r="B855" s="50"/>
      <c r="D855" s="43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  <c r="BF855" s="32"/>
      <c r="BG855" s="32"/>
      <c r="BH855" s="32"/>
      <c r="BI855" s="32"/>
      <c r="BJ855" s="32"/>
      <c r="BK855" s="32"/>
      <c r="BL855" s="32"/>
      <c r="BM855" s="32"/>
      <c r="BN855" s="32"/>
      <c r="BO855" s="32"/>
      <c r="BP855" s="32"/>
      <c r="BQ855" s="32"/>
      <c r="BR855" s="32"/>
      <c r="BS855" s="32"/>
      <c r="BT855" s="32"/>
      <c r="BU855" s="32"/>
      <c r="BV855" s="32"/>
      <c r="BW855" s="32"/>
      <c r="BX855" s="32"/>
      <c r="BY855" s="32"/>
      <c r="BZ855" s="32"/>
      <c r="CA855" s="32"/>
      <c r="CB855" s="32"/>
      <c r="CC855" s="32"/>
      <c r="CD855" s="32"/>
      <c r="CE855" s="32"/>
      <c r="CF855" s="32"/>
      <c r="CG855" s="43"/>
      <c r="CH855" s="43"/>
      <c r="CI855" s="43"/>
      <c r="CJ855" s="4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3"/>
      <c r="CY855" s="43"/>
      <c r="CZ855" s="45"/>
      <c r="DA855" s="45"/>
    </row>
    <row r="856" spans="1:105" ht="15.75" customHeight="1">
      <c r="A856" s="54"/>
      <c r="B856" s="50"/>
      <c r="D856" s="43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  <c r="BF856" s="32"/>
      <c r="BG856" s="32"/>
      <c r="BH856" s="32"/>
      <c r="BI856" s="32"/>
      <c r="BJ856" s="32"/>
      <c r="BK856" s="32"/>
      <c r="BL856" s="32"/>
      <c r="BM856" s="32"/>
      <c r="BN856" s="32"/>
      <c r="BO856" s="32"/>
      <c r="BP856" s="32"/>
      <c r="BQ856" s="32"/>
      <c r="BR856" s="32"/>
      <c r="BS856" s="32"/>
      <c r="BT856" s="32"/>
      <c r="BU856" s="32"/>
      <c r="BV856" s="32"/>
      <c r="BW856" s="32"/>
      <c r="BX856" s="32"/>
      <c r="BY856" s="32"/>
      <c r="BZ856" s="32"/>
      <c r="CA856" s="32"/>
      <c r="CB856" s="32"/>
      <c r="CC856" s="32"/>
      <c r="CD856" s="32"/>
      <c r="CE856" s="32"/>
      <c r="CF856" s="32"/>
      <c r="CG856" s="43"/>
      <c r="CH856" s="43"/>
      <c r="CI856" s="43"/>
      <c r="CJ856" s="4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3"/>
      <c r="CY856" s="43"/>
      <c r="CZ856" s="45"/>
      <c r="DA856" s="45"/>
    </row>
    <row r="857" spans="1:105" ht="15.75" customHeight="1">
      <c r="A857" s="54"/>
      <c r="B857" s="50"/>
      <c r="D857" s="43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  <c r="BC857" s="32"/>
      <c r="BD857" s="32"/>
      <c r="BE857" s="32"/>
      <c r="BF857" s="32"/>
      <c r="BG857" s="32"/>
      <c r="BH857" s="32"/>
      <c r="BI857" s="32"/>
      <c r="BJ857" s="32"/>
      <c r="BK857" s="32"/>
      <c r="BL857" s="32"/>
      <c r="BM857" s="32"/>
      <c r="BN857" s="32"/>
      <c r="BO857" s="32"/>
      <c r="BP857" s="32"/>
      <c r="BQ857" s="32"/>
      <c r="BR857" s="32"/>
      <c r="BS857" s="32"/>
      <c r="BT857" s="32"/>
      <c r="BU857" s="32"/>
      <c r="BV857" s="32"/>
      <c r="BW857" s="32"/>
      <c r="BX857" s="32"/>
      <c r="BY857" s="32"/>
      <c r="BZ857" s="32"/>
      <c r="CA857" s="32"/>
      <c r="CB857" s="32"/>
      <c r="CC857" s="32"/>
      <c r="CD857" s="32"/>
      <c r="CE857" s="32"/>
      <c r="CF857" s="32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  <c r="CZ857" s="45"/>
      <c r="DA857" s="45"/>
    </row>
    <row r="858" spans="1:105" ht="15.75" customHeight="1">
      <c r="A858" s="54"/>
      <c r="B858" s="50"/>
      <c r="D858" s="43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  <c r="BF858" s="32"/>
      <c r="BG858" s="32"/>
      <c r="BH858" s="32"/>
      <c r="BI858" s="32"/>
      <c r="BJ858" s="32"/>
      <c r="BK858" s="32"/>
      <c r="BL858" s="32"/>
      <c r="BM858" s="32"/>
      <c r="BN858" s="32"/>
      <c r="BO858" s="32"/>
      <c r="BP858" s="32"/>
      <c r="BQ858" s="32"/>
      <c r="BR858" s="32"/>
      <c r="BS858" s="32"/>
      <c r="BT858" s="32"/>
      <c r="BU858" s="32"/>
      <c r="BV858" s="32"/>
      <c r="BW858" s="32"/>
      <c r="BX858" s="32"/>
      <c r="BY858" s="32"/>
      <c r="BZ858" s="32"/>
      <c r="CA858" s="32"/>
      <c r="CB858" s="32"/>
      <c r="CC858" s="32"/>
      <c r="CD858" s="32"/>
      <c r="CE858" s="32"/>
      <c r="CF858" s="32"/>
      <c r="CG858" s="43"/>
      <c r="CH858" s="43"/>
      <c r="CI858" s="43"/>
      <c r="CJ858" s="4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3"/>
      <c r="CY858" s="43"/>
      <c r="CZ858" s="45"/>
      <c r="DA858" s="45"/>
    </row>
    <row r="859" spans="1:105" ht="15.75" customHeight="1">
      <c r="A859" s="54"/>
      <c r="B859" s="50"/>
      <c r="D859" s="43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  <c r="BC859" s="32"/>
      <c r="BD859" s="32"/>
      <c r="BE859" s="32"/>
      <c r="BF859" s="32"/>
      <c r="BG859" s="32"/>
      <c r="BH859" s="32"/>
      <c r="BI859" s="32"/>
      <c r="BJ859" s="32"/>
      <c r="BK859" s="32"/>
      <c r="BL859" s="32"/>
      <c r="BM859" s="32"/>
      <c r="BN859" s="32"/>
      <c r="BO859" s="32"/>
      <c r="BP859" s="32"/>
      <c r="BQ859" s="32"/>
      <c r="BR859" s="32"/>
      <c r="BS859" s="32"/>
      <c r="BT859" s="32"/>
      <c r="BU859" s="32"/>
      <c r="BV859" s="32"/>
      <c r="BW859" s="32"/>
      <c r="BX859" s="32"/>
      <c r="BY859" s="32"/>
      <c r="BZ859" s="32"/>
      <c r="CA859" s="32"/>
      <c r="CB859" s="32"/>
      <c r="CC859" s="32"/>
      <c r="CD859" s="32"/>
      <c r="CE859" s="32"/>
      <c r="CF859" s="32"/>
      <c r="CG859" s="43"/>
      <c r="CH859" s="43"/>
      <c r="CI859" s="43"/>
      <c r="CJ859" s="4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3"/>
      <c r="CY859" s="43"/>
      <c r="CZ859" s="45"/>
      <c r="DA859" s="45"/>
    </row>
    <row r="860" spans="1:105" ht="15.75" customHeight="1">
      <c r="A860" s="54"/>
      <c r="B860" s="50"/>
      <c r="D860" s="43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  <c r="BC860" s="32"/>
      <c r="BD860" s="32"/>
      <c r="BE860" s="32"/>
      <c r="BF860" s="32"/>
      <c r="BG860" s="32"/>
      <c r="BH860" s="32"/>
      <c r="BI860" s="32"/>
      <c r="BJ860" s="32"/>
      <c r="BK860" s="32"/>
      <c r="BL860" s="32"/>
      <c r="BM860" s="32"/>
      <c r="BN860" s="32"/>
      <c r="BO860" s="32"/>
      <c r="BP860" s="32"/>
      <c r="BQ860" s="32"/>
      <c r="BR860" s="32"/>
      <c r="BS860" s="32"/>
      <c r="BT860" s="32"/>
      <c r="BU860" s="32"/>
      <c r="BV860" s="32"/>
      <c r="BW860" s="32"/>
      <c r="BX860" s="32"/>
      <c r="BY860" s="32"/>
      <c r="BZ860" s="32"/>
      <c r="CA860" s="32"/>
      <c r="CB860" s="32"/>
      <c r="CC860" s="32"/>
      <c r="CD860" s="32"/>
      <c r="CE860" s="32"/>
      <c r="CF860" s="32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5"/>
      <c r="DA860" s="45"/>
    </row>
    <row r="861" spans="1:105" ht="15.75" customHeight="1">
      <c r="A861" s="54"/>
      <c r="B861" s="50"/>
      <c r="D861" s="43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  <c r="BF861" s="32"/>
      <c r="BG861" s="32"/>
      <c r="BH861" s="32"/>
      <c r="BI861" s="32"/>
      <c r="BJ861" s="32"/>
      <c r="BK861" s="32"/>
      <c r="BL861" s="32"/>
      <c r="BM861" s="32"/>
      <c r="BN861" s="32"/>
      <c r="BO861" s="32"/>
      <c r="BP861" s="32"/>
      <c r="BQ861" s="32"/>
      <c r="BR861" s="32"/>
      <c r="BS861" s="32"/>
      <c r="BT861" s="32"/>
      <c r="BU861" s="32"/>
      <c r="BV861" s="32"/>
      <c r="BW861" s="32"/>
      <c r="BX861" s="32"/>
      <c r="BY861" s="32"/>
      <c r="BZ861" s="32"/>
      <c r="CA861" s="32"/>
      <c r="CB861" s="32"/>
      <c r="CC861" s="32"/>
      <c r="CD861" s="32"/>
      <c r="CE861" s="32"/>
      <c r="CF861" s="32"/>
      <c r="CG861" s="43"/>
      <c r="CH861" s="43"/>
      <c r="CI861" s="43"/>
      <c r="CJ861" s="4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3"/>
      <c r="CY861" s="43"/>
      <c r="CZ861" s="45"/>
      <c r="DA861" s="45"/>
    </row>
    <row r="862" spans="1:105" ht="15.75" customHeight="1">
      <c r="A862" s="54"/>
      <c r="B862" s="50"/>
      <c r="D862" s="43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  <c r="BC862" s="32"/>
      <c r="BD862" s="32"/>
      <c r="BE862" s="32"/>
      <c r="BF862" s="32"/>
      <c r="BG862" s="32"/>
      <c r="BH862" s="32"/>
      <c r="BI862" s="32"/>
      <c r="BJ862" s="32"/>
      <c r="BK862" s="32"/>
      <c r="BL862" s="32"/>
      <c r="BM862" s="32"/>
      <c r="BN862" s="32"/>
      <c r="BO862" s="32"/>
      <c r="BP862" s="32"/>
      <c r="BQ862" s="32"/>
      <c r="BR862" s="32"/>
      <c r="BS862" s="32"/>
      <c r="BT862" s="32"/>
      <c r="BU862" s="32"/>
      <c r="BV862" s="32"/>
      <c r="BW862" s="32"/>
      <c r="BX862" s="32"/>
      <c r="BY862" s="32"/>
      <c r="BZ862" s="32"/>
      <c r="CA862" s="32"/>
      <c r="CB862" s="32"/>
      <c r="CC862" s="32"/>
      <c r="CD862" s="32"/>
      <c r="CE862" s="32"/>
      <c r="CF862" s="32"/>
      <c r="CG862" s="43"/>
      <c r="CH862" s="43"/>
      <c r="CI862" s="43"/>
      <c r="CJ862" s="4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3"/>
      <c r="CY862" s="43"/>
      <c r="CZ862" s="45"/>
      <c r="DA862" s="45"/>
    </row>
    <row r="863" spans="1:105" ht="15.75" customHeight="1">
      <c r="A863" s="54"/>
      <c r="B863" s="50"/>
      <c r="D863" s="43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  <c r="BT863" s="32"/>
      <c r="BU863" s="32"/>
      <c r="BV863" s="32"/>
      <c r="BW863" s="32"/>
      <c r="BX863" s="32"/>
      <c r="BY863" s="32"/>
      <c r="BZ863" s="32"/>
      <c r="CA863" s="32"/>
      <c r="CB863" s="32"/>
      <c r="CC863" s="32"/>
      <c r="CD863" s="32"/>
      <c r="CE863" s="32"/>
      <c r="CF863" s="32"/>
      <c r="CG863" s="43"/>
      <c r="CH863" s="43"/>
      <c r="CI863" s="43"/>
      <c r="CJ863" s="4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3"/>
      <c r="CY863" s="43"/>
      <c r="CZ863" s="45"/>
      <c r="DA863" s="45"/>
    </row>
    <row r="864" spans="1:105" ht="15.75" customHeight="1">
      <c r="A864" s="54"/>
      <c r="B864" s="50"/>
      <c r="D864" s="43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43"/>
      <c r="CH864" s="43"/>
      <c r="CI864" s="43"/>
      <c r="CJ864" s="4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3"/>
      <c r="CY864" s="43"/>
      <c r="CZ864" s="45"/>
      <c r="DA864" s="45"/>
    </row>
    <row r="865" spans="1:105" ht="15.75" customHeight="1">
      <c r="A865" s="54"/>
      <c r="B865" s="50"/>
      <c r="D865" s="43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  <c r="BT865" s="32"/>
      <c r="BU865" s="32"/>
      <c r="BV865" s="32"/>
      <c r="BW865" s="32"/>
      <c r="BX865" s="32"/>
      <c r="BY865" s="32"/>
      <c r="BZ865" s="32"/>
      <c r="CA865" s="32"/>
      <c r="CB865" s="32"/>
      <c r="CC865" s="32"/>
      <c r="CD865" s="32"/>
      <c r="CE865" s="32"/>
      <c r="CF865" s="32"/>
      <c r="CG865" s="43"/>
      <c r="CH865" s="43"/>
      <c r="CI865" s="43"/>
      <c r="CJ865" s="4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3"/>
      <c r="CY865" s="43"/>
      <c r="CZ865" s="45"/>
      <c r="DA865" s="45"/>
    </row>
    <row r="866" spans="1:105" ht="15.75" customHeight="1">
      <c r="A866" s="54"/>
      <c r="B866" s="50"/>
      <c r="D866" s="43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  <c r="BT866" s="32"/>
      <c r="BU866" s="32"/>
      <c r="BV866" s="32"/>
      <c r="BW866" s="32"/>
      <c r="BX866" s="32"/>
      <c r="BY866" s="32"/>
      <c r="BZ866" s="32"/>
      <c r="CA866" s="32"/>
      <c r="CB866" s="32"/>
      <c r="CC866" s="32"/>
      <c r="CD866" s="32"/>
      <c r="CE866" s="32"/>
      <c r="CF866" s="32"/>
      <c r="CG866" s="43"/>
      <c r="CH866" s="43"/>
      <c r="CI866" s="43"/>
      <c r="CJ866" s="4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3"/>
      <c r="CY866" s="43"/>
      <c r="CZ866" s="45"/>
      <c r="DA866" s="45"/>
    </row>
    <row r="867" spans="1:105" ht="15.75" customHeight="1">
      <c r="A867" s="54"/>
      <c r="B867" s="50"/>
      <c r="D867" s="43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  <c r="BF867" s="32"/>
      <c r="BG867" s="32"/>
      <c r="BH867" s="32"/>
      <c r="BI867" s="32"/>
      <c r="BJ867" s="32"/>
      <c r="BK867" s="32"/>
      <c r="BL867" s="32"/>
      <c r="BM867" s="32"/>
      <c r="BN867" s="32"/>
      <c r="BO867" s="32"/>
      <c r="BP867" s="32"/>
      <c r="BQ867" s="32"/>
      <c r="BR867" s="32"/>
      <c r="BS867" s="32"/>
      <c r="BT867" s="32"/>
      <c r="BU867" s="32"/>
      <c r="BV867" s="32"/>
      <c r="BW867" s="32"/>
      <c r="BX867" s="32"/>
      <c r="BY867" s="32"/>
      <c r="BZ867" s="32"/>
      <c r="CA867" s="32"/>
      <c r="CB867" s="32"/>
      <c r="CC867" s="32"/>
      <c r="CD867" s="32"/>
      <c r="CE867" s="32"/>
      <c r="CF867" s="32"/>
      <c r="CG867" s="43"/>
      <c r="CH867" s="43"/>
      <c r="CI867" s="43"/>
      <c r="CJ867" s="4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3"/>
      <c r="CY867" s="43"/>
      <c r="CZ867" s="45"/>
      <c r="DA867" s="45"/>
    </row>
    <row r="868" spans="1:105" ht="15.75" customHeight="1">
      <c r="A868" s="54"/>
      <c r="B868" s="50"/>
      <c r="D868" s="43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  <c r="BF868" s="32"/>
      <c r="BG868" s="32"/>
      <c r="BH868" s="32"/>
      <c r="BI868" s="32"/>
      <c r="BJ868" s="32"/>
      <c r="BK868" s="32"/>
      <c r="BL868" s="32"/>
      <c r="BM868" s="32"/>
      <c r="BN868" s="32"/>
      <c r="BO868" s="32"/>
      <c r="BP868" s="32"/>
      <c r="BQ868" s="32"/>
      <c r="BR868" s="32"/>
      <c r="BS868" s="32"/>
      <c r="BT868" s="32"/>
      <c r="BU868" s="32"/>
      <c r="BV868" s="32"/>
      <c r="BW868" s="32"/>
      <c r="BX868" s="32"/>
      <c r="BY868" s="32"/>
      <c r="BZ868" s="32"/>
      <c r="CA868" s="32"/>
      <c r="CB868" s="32"/>
      <c r="CC868" s="32"/>
      <c r="CD868" s="32"/>
      <c r="CE868" s="32"/>
      <c r="CF868" s="32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5"/>
      <c r="DA868" s="45"/>
    </row>
    <row r="869" spans="1:105" ht="15.75" customHeight="1">
      <c r="A869" s="54"/>
      <c r="B869" s="50"/>
      <c r="D869" s="43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  <c r="BT869" s="32"/>
      <c r="BU869" s="32"/>
      <c r="BV869" s="32"/>
      <c r="BW869" s="32"/>
      <c r="BX869" s="32"/>
      <c r="BY869" s="32"/>
      <c r="BZ869" s="32"/>
      <c r="CA869" s="32"/>
      <c r="CB869" s="32"/>
      <c r="CC869" s="32"/>
      <c r="CD869" s="32"/>
      <c r="CE869" s="32"/>
      <c r="CF869" s="32"/>
      <c r="CG869" s="43"/>
      <c r="CH869" s="43"/>
      <c r="CI869" s="43"/>
      <c r="CJ869" s="4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3"/>
      <c r="CY869" s="43"/>
      <c r="CZ869" s="45"/>
      <c r="DA869" s="45"/>
    </row>
    <row r="870" spans="1:105" ht="15.75" customHeight="1">
      <c r="A870" s="54"/>
      <c r="B870" s="50"/>
      <c r="D870" s="43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  <c r="BT870" s="32"/>
      <c r="BU870" s="32"/>
      <c r="BV870" s="32"/>
      <c r="BW870" s="32"/>
      <c r="BX870" s="32"/>
      <c r="BY870" s="32"/>
      <c r="BZ870" s="32"/>
      <c r="CA870" s="32"/>
      <c r="CB870" s="32"/>
      <c r="CC870" s="32"/>
      <c r="CD870" s="32"/>
      <c r="CE870" s="32"/>
      <c r="CF870" s="32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5"/>
      <c r="DA870" s="45"/>
    </row>
    <row r="871" spans="1:105" ht="15.75" customHeight="1">
      <c r="A871" s="54"/>
      <c r="B871" s="50"/>
      <c r="D871" s="43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  <c r="BT871" s="32"/>
      <c r="BU871" s="32"/>
      <c r="BV871" s="32"/>
      <c r="BW871" s="32"/>
      <c r="BX871" s="32"/>
      <c r="BY871" s="32"/>
      <c r="BZ871" s="32"/>
      <c r="CA871" s="32"/>
      <c r="CB871" s="32"/>
      <c r="CC871" s="32"/>
      <c r="CD871" s="32"/>
      <c r="CE871" s="32"/>
      <c r="CF871" s="32"/>
      <c r="CG871" s="43"/>
      <c r="CH871" s="43"/>
      <c r="CI871" s="43"/>
      <c r="CJ871" s="4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3"/>
      <c r="CY871" s="43"/>
      <c r="CZ871" s="45"/>
      <c r="DA871" s="45"/>
    </row>
    <row r="872" spans="1:105" ht="15.75" customHeight="1">
      <c r="A872" s="54"/>
      <c r="B872" s="50"/>
      <c r="D872" s="43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  <c r="BT872" s="32"/>
      <c r="BU872" s="32"/>
      <c r="BV872" s="32"/>
      <c r="BW872" s="32"/>
      <c r="BX872" s="32"/>
      <c r="BY872" s="32"/>
      <c r="BZ872" s="32"/>
      <c r="CA872" s="32"/>
      <c r="CB872" s="32"/>
      <c r="CC872" s="32"/>
      <c r="CD872" s="32"/>
      <c r="CE872" s="32"/>
      <c r="CF872" s="32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5"/>
      <c r="DA872" s="45"/>
    </row>
    <row r="873" spans="1:105" ht="15.75" customHeight="1">
      <c r="A873" s="54"/>
      <c r="B873" s="50"/>
      <c r="D873" s="43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  <c r="BZ873" s="32"/>
      <c r="CA873" s="32"/>
      <c r="CB873" s="32"/>
      <c r="CC873" s="32"/>
      <c r="CD873" s="32"/>
      <c r="CE873" s="32"/>
      <c r="CF873" s="32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5"/>
      <c r="DA873" s="45"/>
    </row>
    <row r="874" spans="1:105" ht="15.75" customHeight="1">
      <c r="A874" s="54"/>
      <c r="B874" s="50"/>
      <c r="D874" s="43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  <c r="BZ874" s="32"/>
      <c r="CA874" s="32"/>
      <c r="CB874" s="32"/>
      <c r="CC874" s="32"/>
      <c r="CD874" s="32"/>
      <c r="CE874" s="32"/>
      <c r="CF874" s="32"/>
      <c r="CG874" s="43"/>
      <c r="CH874" s="43"/>
      <c r="CI874" s="43"/>
      <c r="CJ874" s="4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3"/>
      <c r="CY874" s="43"/>
      <c r="CZ874" s="45"/>
      <c r="DA874" s="45"/>
    </row>
    <row r="875" spans="1:105" ht="15.75" customHeight="1">
      <c r="A875" s="54"/>
      <c r="B875" s="50"/>
      <c r="D875" s="43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  <c r="BT875" s="32"/>
      <c r="BU875" s="32"/>
      <c r="BV875" s="32"/>
      <c r="BW875" s="32"/>
      <c r="BX875" s="32"/>
      <c r="BY875" s="32"/>
      <c r="BZ875" s="32"/>
      <c r="CA875" s="32"/>
      <c r="CB875" s="32"/>
      <c r="CC875" s="32"/>
      <c r="CD875" s="32"/>
      <c r="CE875" s="32"/>
      <c r="CF875" s="32"/>
      <c r="CG875" s="43"/>
      <c r="CH875" s="43"/>
      <c r="CI875" s="43"/>
      <c r="CJ875" s="4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3"/>
      <c r="CY875" s="43"/>
      <c r="CZ875" s="45"/>
      <c r="DA875" s="45"/>
    </row>
    <row r="876" spans="1:105" ht="15.75" customHeight="1">
      <c r="A876" s="54"/>
      <c r="B876" s="50"/>
      <c r="D876" s="43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  <c r="BZ876" s="32"/>
      <c r="CA876" s="32"/>
      <c r="CB876" s="32"/>
      <c r="CC876" s="32"/>
      <c r="CD876" s="32"/>
      <c r="CE876" s="32"/>
      <c r="CF876" s="32"/>
      <c r="CG876" s="43"/>
      <c r="CH876" s="43"/>
      <c r="CI876" s="43"/>
      <c r="CJ876" s="4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3"/>
      <c r="CY876" s="43"/>
      <c r="CZ876" s="45"/>
      <c r="DA876" s="45"/>
    </row>
    <row r="877" spans="1:105" ht="15.75" customHeight="1">
      <c r="A877" s="54"/>
      <c r="B877" s="50"/>
      <c r="D877" s="43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  <c r="BZ877" s="32"/>
      <c r="CA877" s="32"/>
      <c r="CB877" s="32"/>
      <c r="CC877" s="32"/>
      <c r="CD877" s="32"/>
      <c r="CE877" s="32"/>
      <c r="CF877" s="32"/>
      <c r="CG877" s="43"/>
      <c r="CH877" s="43"/>
      <c r="CI877" s="43"/>
      <c r="CJ877" s="4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3"/>
      <c r="CY877" s="43"/>
      <c r="CZ877" s="45"/>
      <c r="DA877" s="45"/>
    </row>
    <row r="878" spans="1:105" ht="15.75" customHeight="1">
      <c r="A878" s="54"/>
      <c r="B878" s="50"/>
      <c r="D878" s="43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  <c r="BZ878" s="32"/>
      <c r="CA878" s="32"/>
      <c r="CB878" s="32"/>
      <c r="CC878" s="32"/>
      <c r="CD878" s="32"/>
      <c r="CE878" s="32"/>
      <c r="CF878" s="32"/>
      <c r="CG878" s="43"/>
      <c r="CH878" s="43"/>
      <c r="CI878" s="43"/>
      <c r="CJ878" s="4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3"/>
      <c r="CY878" s="43"/>
      <c r="CZ878" s="45"/>
      <c r="DA878" s="45"/>
    </row>
    <row r="879" spans="1:105" ht="15.75" customHeight="1">
      <c r="A879" s="54"/>
      <c r="B879" s="50"/>
      <c r="D879" s="43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  <c r="BZ879" s="32"/>
      <c r="CA879" s="32"/>
      <c r="CB879" s="32"/>
      <c r="CC879" s="32"/>
      <c r="CD879" s="32"/>
      <c r="CE879" s="32"/>
      <c r="CF879" s="32"/>
      <c r="CG879" s="43"/>
      <c r="CH879" s="43"/>
      <c r="CI879" s="43"/>
      <c r="CJ879" s="4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3"/>
      <c r="CY879" s="43"/>
      <c r="CZ879" s="45"/>
      <c r="DA879" s="45"/>
    </row>
    <row r="880" spans="1:105" ht="15.75" customHeight="1">
      <c r="A880" s="54"/>
      <c r="B880" s="50"/>
      <c r="D880" s="43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  <c r="BZ880" s="32"/>
      <c r="CA880" s="32"/>
      <c r="CB880" s="32"/>
      <c r="CC880" s="32"/>
      <c r="CD880" s="32"/>
      <c r="CE880" s="32"/>
      <c r="CF880" s="32"/>
      <c r="CG880" s="43"/>
      <c r="CH880" s="43"/>
      <c r="CI880" s="43"/>
      <c r="CJ880" s="4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3"/>
      <c r="CY880" s="43"/>
      <c r="CZ880" s="45"/>
      <c r="DA880" s="45"/>
    </row>
    <row r="881" spans="1:105" ht="15.75" customHeight="1">
      <c r="A881" s="54"/>
      <c r="B881" s="50"/>
      <c r="D881" s="43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  <c r="BZ881" s="32"/>
      <c r="CA881" s="32"/>
      <c r="CB881" s="32"/>
      <c r="CC881" s="32"/>
      <c r="CD881" s="32"/>
      <c r="CE881" s="32"/>
      <c r="CF881" s="32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5"/>
      <c r="DA881" s="45"/>
    </row>
    <row r="882" spans="1:105" ht="15.75" customHeight="1">
      <c r="A882" s="54"/>
      <c r="B882" s="50"/>
      <c r="D882" s="43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  <c r="BT882" s="32"/>
      <c r="BU882" s="32"/>
      <c r="BV882" s="32"/>
      <c r="BW882" s="32"/>
      <c r="BX882" s="32"/>
      <c r="BY882" s="32"/>
      <c r="BZ882" s="32"/>
      <c r="CA882" s="32"/>
      <c r="CB882" s="32"/>
      <c r="CC882" s="32"/>
      <c r="CD882" s="32"/>
      <c r="CE882" s="32"/>
      <c r="CF882" s="32"/>
      <c r="CG882" s="43"/>
      <c r="CH882" s="43"/>
      <c r="CI882" s="43"/>
      <c r="CJ882" s="4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3"/>
      <c r="CY882" s="43"/>
      <c r="CZ882" s="45"/>
      <c r="DA882" s="45"/>
    </row>
    <row r="883" spans="1:105" ht="15.75" customHeight="1">
      <c r="A883" s="54"/>
      <c r="B883" s="50"/>
      <c r="D883" s="43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  <c r="BT883" s="32"/>
      <c r="BU883" s="32"/>
      <c r="BV883" s="32"/>
      <c r="BW883" s="32"/>
      <c r="BX883" s="32"/>
      <c r="BY883" s="32"/>
      <c r="BZ883" s="32"/>
      <c r="CA883" s="32"/>
      <c r="CB883" s="32"/>
      <c r="CC883" s="32"/>
      <c r="CD883" s="32"/>
      <c r="CE883" s="32"/>
      <c r="CF883" s="32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5"/>
      <c r="DA883" s="45"/>
    </row>
    <row r="884" spans="1:105" ht="15.75" customHeight="1">
      <c r="A884" s="54"/>
      <c r="B884" s="50"/>
      <c r="D884" s="43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  <c r="BZ884" s="32"/>
      <c r="CA884" s="32"/>
      <c r="CB884" s="32"/>
      <c r="CC884" s="32"/>
      <c r="CD884" s="32"/>
      <c r="CE884" s="32"/>
      <c r="CF884" s="32"/>
      <c r="CG884" s="43"/>
      <c r="CH884" s="43"/>
      <c r="CI884" s="43"/>
      <c r="CJ884" s="4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3"/>
      <c r="CY884" s="43"/>
      <c r="CZ884" s="45"/>
      <c r="DA884" s="45"/>
    </row>
    <row r="885" spans="1:105" ht="15.75" customHeight="1">
      <c r="A885" s="54"/>
      <c r="B885" s="50"/>
      <c r="D885" s="43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  <c r="BZ885" s="32"/>
      <c r="CA885" s="32"/>
      <c r="CB885" s="32"/>
      <c r="CC885" s="32"/>
      <c r="CD885" s="32"/>
      <c r="CE885" s="32"/>
      <c r="CF885" s="32"/>
      <c r="CG885" s="43"/>
      <c r="CH885" s="43"/>
      <c r="CI885" s="43"/>
      <c r="CJ885" s="4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3"/>
      <c r="CY885" s="43"/>
      <c r="CZ885" s="45"/>
      <c r="DA885" s="45"/>
    </row>
    <row r="886" spans="1:105" ht="15.75" customHeight="1">
      <c r="A886" s="54"/>
      <c r="B886" s="50"/>
      <c r="D886" s="43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  <c r="BZ886" s="32"/>
      <c r="CA886" s="32"/>
      <c r="CB886" s="32"/>
      <c r="CC886" s="32"/>
      <c r="CD886" s="32"/>
      <c r="CE886" s="32"/>
      <c r="CF886" s="32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5"/>
      <c r="DA886" s="45"/>
    </row>
    <row r="887" spans="1:105" ht="15.75" customHeight="1">
      <c r="A887" s="54"/>
      <c r="B887" s="50"/>
      <c r="D887" s="43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  <c r="BF887" s="32"/>
      <c r="BG887" s="32"/>
      <c r="BH887" s="32"/>
      <c r="BI887" s="32"/>
      <c r="BJ887" s="32"/>
      <c r="BK887" s="32"/>
      <c r="BL887" s="32"/>
      <c r="BM887" s="32"/>
      <c r="BN887" s="32"/>
      <c r="BO887" s="32"/>
      <c r="BP887" s="32"/>
      <c r="BQ887" s="32"/>
      <c r="BR887" s="32"/>
      <c r="BS887" s="32"/>
      <c r="BT887" s="32"/>
      <c r="BU887" s="32"/>
      <c r="BV887" s="32"/>
      <c r="BW887" s="32"/>
      <c r="BX887" s="32"/>
      <c r="BY887" s="32"/>
      <c r="BZ887" s="32"/>
      <c r="CA887" s="32"/>
      <c r="CB887" s="32"/>
      <c r="CC887" s="32"/>
      <c r="CD887" s="32"/>
      <c r="CE887" s="32"/>
      <c r="CF887" s="32"/>
      <c r="CG887" s="43"/>
      <c r="CH887" s="43"/>
      <c r="CI887" s="43"/>
      <c r="CJ887" s="4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3"/>
      <c r="CY887" s="43"/>
      <c r="CZ887" s="45"/>
      <c r="DA887" s="45"/>
    </row>
    <row r="888" spans="1:105" ht="15.75" customHeight="1">
      <c r="A888" s="54"/>
      <c r="B888" s="50"/>
      <c r="D888" s="43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  <c r="BZ888" s="32"/>
      <c r="CA888" s="32"/>
      <c r="CB888" s="32"/>
      <c r="CC888" s="32"/>
      <c r="CD888" s="32"/>
      <c r="CE888" s="32"/>
      <c r="CF888" s="32"/>
      <c r="CG888" s="43"/>
      <c r="CH888" s="43"/>
      <c r="CI888" s="43"/>
      <c r="CJ888" s="4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3"/>
      <c r="CY888" s="43"/>
      <c r="CZ888" s="45"/>
      <c r="DA888" s="45"/>
    </row>
    <row r="889" spans="1:105" ht="15.75" customHeight="1">
      <c r="A889" s="54"/>
      <c r="B889" s="50"/>
      <c r="D889" s="43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  <c r="BZ889" s="32"/>
      <c r="CA889" s="32"/>
      <c r="CB889" s="32"/>
      <c r="CC889" s="32"/>
      <c r="CD889" s="32"/>
      <c r="CE889" s="32"/>
      <c r="CF889" s="32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5"/>
      <c r="DA889" s="45"/>
    </row>
    <row r="890" spans="1:105" ht="15.75" customHeight="1">
      <c r="A890" s="54"/>
      <c r="B890" s="50"/>
      <c r="D890" s="43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  <c r="BZ890" s="32"/>
      <c r="CA890" s="32"/>
      <c r="CB890" s="32"/>
      <c r="CC890" s="32"/>
      <c r="CD890" s="32"/>
      <c r="CE890" s="32"/>
      <c r="CF890" s="32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5"/>
      <c r="DA890" s="45"/>
    </row>
    <row r="891" spans="1:105" ht="15.75" customHeight="1">
      <c r="A891" s="54"/>
      <c r="B891" s="50"/>
      <c r="D891" s="43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  <c r="BZ891" s="32"/>
      <c r="CA891" s="32"/>
      <c r="CB891" s="32"/>
      <c r="CC891" s="32"/>
      <c r="CD891" s="32"/>
      <c r="CE891" s="32"/>
      <c r="CF891" s="32"/>
      <c r="CG891" s="43"/>
      <c r="CH891" s="43"/>
      <c r="CI891" s="43"/>
      <c r="CJ891" s="4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3"/>
      <c r="CY891" s="43"/>
      <c r="CZ891" s="45"/>
      <c r="DA891" s="45"/>
    </row>
    <row r="892" spans="1:105" ht="15.75" customHeight="1">
      <c r="A892" s="54"/>
      <c r="B892" s="50"/>
      <c r="D892" s="43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  <c r="BZ892" s="32"/>
      <c r="CA892" s="32"/>
      <c r="CB892" s="32"/>
      <c r="CC892" s="32"/>
      <c r="CD892" s="32"/>
      <c r="CE892" s="32"/>
      <c r="CF892" s="32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  <c r="CY892" s="43"/>
      <c r="CZ892" s="45"/>
      <c r="DA892" s="45"/>
    </row>
    <row r="893" spans="1:105" ht="15.75" customHeight="1">
      <c r="A893" s="54"/>
      <c r="B893" s="50"/>
      <c r="D893" s="43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  <c r="BZ893" s="32"/>
      <c r="CA893" s="32"/>
      <c r="CB893" s="32"/>
      <c r="CC893" s="32"/>
      <c r="CD893" s="32"/>
      <c r="CE893" s="32"/>
      <c r="CF893" s="32"/>
      <c r="CG893" s="43"/>
      <c r="CH893" s="43"/>
      <c r="CI893" s="43"/>
      <c r="CJ893" s="4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3"/>
      <c r="CY893" s="43"/>
      <c r="CZ893" s="45"/>
      <c r="DA893" s="45"/>
    </row>
    <row r="894" spans="1:105" ht="15.75" customHeight="1">
      <c r="A894" s="54"/>
      <c r="B894" s="50"/>
      <c r="D894" s="43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  <c r="BZ894" s="32"/>
      <c r="CA894" s="32"/>
      <c r="CB894" s="32"/>
      <c r="CC894" s="32"/>
      <c r="CD894" s="32"/>
      <c r="CE894" s="32"/>
      <c r="CF894" s="32"/>
      <c r="CG894" s="43"/>
      <c r="CH894" s="43"/>
      <c r="CI894" s="43"/>
      <c r="CJ894" s="4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3"/>
      <c r="CY894" s="43"/>
      <c r="CZ894" s="45"/>
      <c r="DA894" s="45"/>
    </row>
    <row r="895" spans="1:105" ht="15.75" customHeight="1">
      <c r="A895" s="54"/>
      <c r="B895" s="50"/>
      <c r="D895" s="43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  <c r="BZ895" s="32"/>
      <c r="CA895" s="32"/>
      <c r="CB895" s="32"/>
      <c r="CC895" s="32"/>
      <c r="CD895" s="32"/>
      <c r="CE895" s="32"/>
      <c r="CF895" s="32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5"/>
      <c r="DA895" s="45"/>
    </row>
    <row r="896" spans="1:105" ht="15.75" customHeight="1">
      <c r="A896" s="54"/>
      <c r="B896" s="50"/>
      <c r="D896" s="43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  <c r="BF896" s="32"/>
      <c r="BG896" s="32"/>
      <c r="BH896" s="32"/>
      <c r="BI896" s="32"/>
      <c r="BJ896" s="32"/>
      <c r="BK896" s="32"/>
      <c r="BL896" s="32"/>
      <c r="BM896" s="32"/>
      <c r="BN896" s="32"/>
      <c r="BO896" s="32"/>
      <c r="BP896" s="32"/>
      <c r="BQ896" s="32"/>
      <c r="BR896" s="32"/>
      <c r="BS896" s="32"/>
      <c r="BT896" s="32"/>
      <c r="BU896" s="32"/>
      <c r="BV896" s="32"/>
      <c r="BW896" s="32"/>
      <c r="BX896" s="32"/>
      <c r="BY896" s="32"/>
      <c r="BZ896" s="32"/>
      <c r="CA896" s="32"/>
      <c r="CB896" s="32"/>
      <c r="CC896" s="32"/>
      <c r="CD896" s="32"/>
      <c r="CE896" s="32"/>
      <c r="CF896" s="32"/>
      <c r="CG896" s="43"/>
      <c r="CH896" s="43"/>
      <c r="CI896" s="43"/>
      <c r="CJ896" s="4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3"/>
      <c r="CY896" s="43"/>
      <c r="CZ896" s="45"/>
      <c r="DA896" s="45"/>
    </row>
    <row r="897" spans="1:105" ht="15.75" customHeight="1">
      <c r="A897" s="54"/>
      <c r="B897" s="50"/>
      <c r="D897" s="43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  <c r="BZ897" s="32"/>
      <c r="CA897" s="32"/>
      <c r="CB897" s="32"/>
      <c r="CC897" s="32"/>
      <c r="CD897" s="32"/>
      <c r="CE897" s="32"/>
      <c r="CF897" s="32"/>
      <c r="CG897" s="43"/>
      <c r="CH897" s="43"/>
      <c r="CI897" s="43"/>
      <c r="CJ897" s="4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3"/>
      <c r="CY897" s="43"/>
      <c r="CZ897" s="45"/>
      <c r="DA897" s="45"/>
    </row>
    <row r="898" spans="1:105" ht="15.75" customHeight="1">
      <c r="A898" s="54"/>
      <c r="B898" s="50"/>
      <c r="D898" s="43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  <c r="BZ898" s="32"/>
      <c r="CA898" s="32"/>
      <c r="CB898" s="32"/>
      <c r="CC898" s="32"/>
      <c r="CD898" s="32"/>
      <c r="CE898" s="32"/>
      <c r="CF898" s="32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5"/>
      <c r="DA898" s="45"/>
    </row>
    <row r="899" spans="1:105" ht="15.75" customHeight="1">
      <c r="A899" s="54"/>
      <c r="B899" s="50"/>
      <c r="D899" s="43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  <c r="BC899" s="32"/>
      <c r="BD899" s="32"/>
      <c r="BE899" s="32"/>
      <c r="BF899" s="32"/>
      <c r="BG899" s="32"/>
      <c r="BH899" s="32"/>
      <c r="BI899" s="32"/>
      <c r="BJ899" s="32"/>
      <c r="BK899" s="32"/>
      <c r="BL899" s="32"/>
      <c r="BM899" s="32"/>
      <c r="BN899" s="32"/>
      <c r="BO899" s="32"/>
      <c r="BP899" s="32"/>
      <c r="BQ899" s="32"/>
      <c r="BR899" s="32"/>
      <c r="BS899" s="32"/>
      <c r="BT899" s="32"/>
      <c r="BU899" s="32"/>
      <c r="BV899" s="32"/>
      <c r="BW899" s="32"/>
      <c r="BX899" s="32"/>
      <c r="BY899" s="32"/>
      <c r="BZ899" s="32"/>
      <c r="CA899" s="32"/>
      <c r="CB899" s="32"/>
      <c r="CC899" s="32"/>
      <c r="CD899" s="32"/>
      <c r="CE899" s="32"/>
      <c r="CF899" s="32"/>
      <c r="CG899" s="43"/>
      <c r="CH899" s="43"/>
      <c r="CI899" s="43"/>
      <c r="CJ899" s="4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3"/>
      <c r="CY899" s="43"/>
      <c r="CZ899" s="45"/>
      <c r="DA899" s="45"/>
    </row>
    <row r="900" spans="1:105" ht="15.75" customHeight="1">
      <c r="A900" s="54"/>
      <c r="B900" s="50"/>
      <c r="D900" s="43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  <c r="BZ900" s="32"/>
      <c r="CA900" s="32"/>
      <c r="CB900" s="32"/>
      <c r="CC900" s="32"/>
      <c r="CD900" s="32"/>
      <c r="CE900" s="32"/>
      <c r="CF900" s="32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5"/>
      <c r="DA900" s="45"/>
    </row>
    <row r="901" spans="1:105" ht="15.75" customHeight="1">
      <c r="A901" s="54"/>
      <c r="B901" s="50"/>
      <c r="D901" s="43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  <c r="BZ901" s="32"/>
      <c r="CA901" s="32"/>
      <c r="CB901" s="32"/>
      <c r="CC901" s="32"/>
      <c r="CD901" s="32"/>
      <c r="CE901" s="32"/>
      <c r="CF901" s="32"/>
      <c r="CG901" s="43"/>
      <c r="CH901" s="43"/>
      <c r="CI901" s="43"/>
      <c r="CJ901" s="4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3"/>
      <c r="CY901" s="43"/>
      <c r="CZ901" s="45"/>
      <c r="DA901" s="45"/>
    </row>
    <row r="902" spans="1:105" ht="15.75" customHeight="1">
      <c r="A902" s="54"/>
      <c r="B902" s="50"/>
      <c r="D902" s="43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  <c r="BZ902" s="32"/>
      <c r="CA902" s="32"/>
      <c r="CB902" s="32"/>
      <c r="CC902" s="32"/>
      <c r="CD902" s="32"/>
      <c r="CE902" s="32"/>
      <c r="CF902" s="32"/>
      <c r="CG902" s="43"/>
      <c r="CH902" s="43"/>
      <c r="CI902" s="43"/>
      <c r="CJ902" s="4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3"/>
      <c r="CY902" s="43"/>
      <c r="CZ902" s="45"/>
      <c r="DA902" s="45"/>
    </row>
    <row r="903" spans="1:105" ht="15.75" customHeight="1">
      <c r="A903" s="54"/>
      <c r="B903" s="50"/>
      <c r="D903" s="43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  <c r="BZ903" s="32"/>
      <c r="CA903" s="32"/>
      <c r="CB903" s="32"/>
      <c r="CC903" s="32"/>
      <c r="CD903" s="32"/>
      <c r="CE903" s="32"/>
      <c r="CF903" s="32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5"/>
      <c r="DA903" s="45"/>
    </row>
    <row r="904" spans="1:105" ht="15.75" customHeight="1">
      <c r="A904" s="54"/>
      <c r="B904" s="50"/>
      <c r="D904" s="43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  <c r="BZ904" s="32"/>
      <c r="CA904" s="32"/>
      <c r="CB904" s="32"/>
      <c r="CC904" s="32"/>
      <c r="CD904" s="32"/>
      <c r="CE904" s="32"/>
      <c r="CF904" s="32"/>
      <c r="CG904" s="43"/>
      <c r="CH904" s="43"/>
      <c r="CI904" s="43"/>
      <c r="CJ904" s="4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3"/>
      <c r="CY904" s="43"/>
      <c r="CZ904" s="45"/>
      <c r="DA904" s="45"/>
    </row>
    <row r="905" spans="1:105" ht="15.75" customHeight="1">
      <c r="A905" s="54"/>
      <c r="B905" s="50"/>
      <c r="D905" s="43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  <c r="BZ905" s="32"/>
      <c r="CA905" s="32"/>
      <c r="CB905" s="32"/>
      <c r="CC905" s="32"/>
      <c r="CD905" s="32"/>
      <c r="CE905" s="32"/>
      <c r="CF905" s="32"/>
      <c r="CG905" s="43"/>
      <c r="CH905" s="43"/>
      <c r="CI905" s="43"/>
      <c r="CJ905" s="4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3"/>
      <c r="CY905" s="43"/>
      <c r="CZ905" s="45"/>
      <c r="DA905" s="45"/>
    </row>
    <row r="906" spans="1:105" ht="15.75" customHeight="1">
      <c r="A906" s="54"/>
      <c r="B906" s="50"/>
      <c r="D906" s="43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  <c r="BZ906" s="32"/>
      <c r="CA906" s="32"/>
      <c r="CB906" s="32"/>
      <c r="CC906" s="32"/>
      <c r="CD906" s="32"/>
      <c r="CE906" s="32"/>
      <c r="CF906" s="32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5"/>
      <c r="DA906" s="45"/>
    </row>
    <row r="907" spans="1:105" ht="15.75" customHeight="1">
      <c r="A907" s="54"/>
      <c r="B907" s="50"/>
      <c r="D907" s="43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  <c r="BM907" s="32"/>
      <c r="BN907" s="32"/>
      <c r="BO907" s="32"/>
      <c r="BP907" s="32"/>
      <c r="BQ907" s="32"/>
      <c r="BR907" s="32"/>
      <c r="BS907" s="32"/>
      <c r="BT907" s="32"/>
      <c r="BU907" s="32"/>
      <c r="BV907" s="32"/>
      <c r="BW907" s="32"/>
      <c r="BX907" s="32"/>
      <c r="BY907" s="32"/>
      <c r="BZ907" s="32"/>
      <c r="CA907" s="32"/>
      <c r="CB907" s="32"/>
      <c r="CC907" s="32"/>
      <c r="CD907" s="32"/>
      <c r="CE907" s="32"/>
      <c r="CF907" s="32"/>
      <c r="CG907" s="43"/>
      <c r="CH907" s="43"/>
      <c r="CI907" s="43"/>
      <c r="CJ907" s="4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3"/>
      <c r="CY907" s="43"/>
      <c r="CZ907" s="45"/>
      <c r="DA907" s="45"/>
    </row>
    <row r="908" spans="1:105" ht="15.75" customHeight="1">
      <c r="A908" s="54"/>
      <c r="B908" s="50"/>
      <c r="D908" s="43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  <c r="BF908" s="32"/>
      <c r="BG908" s="32"/>
      <c r="BH908" s="32"/>
      <c r="BI908" s="32"/>
      <c r="BJ908" s="32"/>
      <c r="BK908" s="32"/>
      <c r="BL908" s="32"/>
      <c r="BM908" s="32"/>
      <c r="BN908" s="32"/>
      <c r="BO908" s="32"/>
      <c r="BP908" s="32"/>
      <c r="BQ908" s="32"/>
      <c r="BR908" s="32"/>
      <c r="BS908" s="32"/>
      <c r="BT908" s="32"/>
      <c r="BU908" s="32"/>
      <c r="BV908" s="32"/>
      <c r="BW908" s="32"/>
      <c r="BX908" s="32"/>
      <c r="BY908" s="32"/>
      <c r="BZ908" s="32"/>
      <c r="CA908" s="32"/>
      <c r="CB908" s="32"/>
      <c r="CC908" s="32"/>
      <c r="CD908" s="32"/>
      <c r="CE908" s="32"/>
      <c r="CF908" s="32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5"/>
      <c r="DA908" s="45"/>
    </row>
    <row r="909" spans="1:105" ht="15.75" customHeight="1">
      <c r="A909" s="54"/>
      <c r="B909" s="50"/>
      <c r="D909" s="43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  <c r="BZ909" s="32"/>
      <c r="CA909" s="32"/>
      <c r="CB909" s="32"/>
      <c r="CC909" s="32"/>
      <c r="CD909" s="32"/>
      <c r="CE909" s="32"/>
      <c r="CF909" s="32"/>
      <c r="CG909" s="43"/>
      <c r="CH909" s="43"/>
      <c r="CI909" s="43"/>
      <c r="CJ909" s="4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3"/>
      <c r="CY909" s="43"/>
      <c r="CZ909" s="45"/>
      <c r="DA909" s="45"/>
    </row>
    <row r="910" spans="1:105" ht="15.75" customHeight="1">
      <c r="A910" s="54"/>
      <c r="B910" s="50"/>
      <c r="D910" s="43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  <c r="BZ910" s="32"/>
      <c r="CA910" s="32"/>
      <c r="CB910" s="32"/>
      <c r="CC910" s="32"/>
      <c r="CD910" s="32"/>
      <c r="CE910" s="32"/>
      <c r="CF910" s="32"/>
      <c r="CG910" s="43"/>
      <c r="CH910" s="43"/>
      <c r="CI910" s="43"/>
      <c r="CJ910" s="4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3"/>
      <c r="CY910" s="43"/>
      <c r="CZ910" s="45"/>
      <c r="DA910" s="45"/>
    </row>
    <row r="911" spans="1:105" ht="15.75" customHeight="1">
      <c r="A911" s="54"/>
      <c r="B911" s="50"/>
      <c r="D911" s="43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  <c r="BZ911" s="32"/>
      <c r="CA911" s="32"/>
      <c r="CB911" s="32"/>
      <c r="CC911" s="32"/>
      <c r="CD911" s="32"/>
      <c r="CE911" s="32"/>
      <c r="CF911" s="32"/>
      <c r="CG911" s="43"/>
      <c r="CH911" s="43"/>
      <c r="CI911" s="43"/>
      <c r="CJ911" s="4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3"/>
      <c r="CY911" s="43"/>
      <c r="CZ911" s="45"/>
      <c r="DA911" s="45"/>
    </row>
    <row r="912" spans="1:105" ht="15.75" customHeight="1">
      <c r="A912" s="54"/>
      <c r="B912" s="50"/>
      <c r="D912" s="43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  <c r="BZ912" s="32"/>
      <c r="CA912" s="32"/>
      <c r="CB912" s="32"/>
      <c r="CC912" s="32"/>
      <c r="CD912" s="32"/>
      <c r="CE912" s="32"/>
      <c r="CF912" s="32"/>
      <c r="CG912" s="43"/>
      <c r="CH912" s="43"/>
      <c r="CI912" s="43"/>
      <c r="CJ912" s="4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3"/>
      <c r="CY912" s="43"/>
      <c r="CZ912" s="45"/>
      <c r="DA912" s="45"/>
    </row>
    <row r="913" spans="1:105" ht="15.75" customHeight="1">
      <c r="A913" s="54"/>
      <c r="B913" s="50"/>
      <c r="D913" s="43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  <c r="BZ913" s="32"/>
      <c r="CA913" s="32"/>
      <c r="CB913" s="32"/>
      <c r="CC913" s="32"/>
      <c r="CD913" s="32"/>
      <c r="CE913" s="32"/>
      <c r="CF913" s="32"/>
      <c r="CG913" s="43"/>
      <c r="CH913" s="43"/>
      <c r="CI913" s="43"/>
      <c r="CJ913" s="4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3"/>
      <c r="CY913" s="43"/>
      <c r="CZ913" s="45"/>
      <c r="DA913" s="45"/>
    </row>
    <row r="914" spans="1:105" ht="15.75" customHeight="1">
      <c r="A914" s="54"/>
      <c r="B914" s="50"/>
      <c r="D914" s="43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  <c r="BZ914" s="32"/>
      <c r="CA914" s="32"/>
      <c r="CB914" s="32"/>
      <c r="CC914" s="32"/>
      <c r="CD914" s="32"/>
      <c r="CE914" s="32"/>
      <c r="CF914" s="32"/>
      <c r="CG914" s="43"/>
      <c r="CH914" s="43"/>
      <c r="CI914" s="43"/>
      <c r="CJ914" s="4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3"/>
      <c r="CY914" s="43"/>
      <c r="CZ914" s="45"/>
      <c r="DA914" s="45"/>
    </row>
    <row r="915" spans="1:105" ht="15.75" customHeight="1">
      <c r="A915" s="54"/>
      <c r="B915" s="50"/>
      <c r="D915" s="43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  <c r="BZ915" s="32"/>
      <c r="CA915" s="32"/>
      <c r="CB915" s="32"/>
      <c r="CC915" s="32"/>
      <c r="CD915" s="32"/>
      <c r="CE915" s="32"/>
      <c r="CF915" s="32"/>
      <c r="CG915" s="43"/>
      <c r="CH915" s="43"/>
      <c r="CI915" s="43"/>
      <c r="CJ915" s="4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3"/>
      <c r="CY915" s="43"/>
      <c r="CZ915" s="45"/>
      <c r="DA915" s="45"/>
    </row>
    <row r="916" spans="1:105" ht="15.75" customHeight="1">
      <c r="A916" s="54"/>
      <c r="B916" s="50"/>
      <c r="D916" s="43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  <c r="BT916" s="32"/>
      <c r="BU916" s="32"/>
      <c r="BV916" s="32"/>
      <c r="BW916" s="32"/>
      <c r="BX916" s="32"/>
      <c r="BY916" s="32"/>
      <c r="BZ916" s="32"/>
      <c r="CA916" s="32"/>
      <c r="CB916" s="32"/>
      <c r="CC916" s="32"/>
      <c r="CD916" s="32"/>
      <c r="CE916" s="32"/>
      <c r="CF916" s="32"/>
      <c r="CG916" s="43"/>
      <c r="CH916" s="43"/>
      <c r="CI916" s="43"/>
      <c r="CJ916" s="4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3"/>
      <c r="CY916" s="43"/>
      <c r="CZ916" s="45"/>
      <c r="DA916" s="45"/>
    </row>
    <row r="917" spans="1:105" ht="15.75" customHeight="1">
      <c r="A917" s="54"/>
      <c r="B917" s="50"/>
      <c r="D917" s="43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  <c r="BZ917" s="32"/>
      <c r="CA917" s="32"/>
      <c r="CB917" s="32"/>
      <c r="CC917" s="32"/>
      <c r="CD917" s="32"/>
      <c r="CE917" s="32"/>
      <c r="CF917" s="32"/>
      <c r="CG917" s="43"/>
      <c r="CH917" s="43"/>
      <c r="CI917" s="43"/>
      <c r="CJ917" s="4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3"/>
      <c r="CY917" s="43"/>
      <c r="CZ917" s="45"/>
      <c r="DA917" s="45"/>
    </row>
    <row r="918" spans="1:105" ht="15.75" customHeight="1">
      <c r="A918" s="54"/>
      <c r="B918" s="50"/>
      <c r="D918" s="43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  <c r="BT918" s="32"/>
      <c r="BU918" s="32"/>
      <c r="BV918" s="32"/>
      <c r="BW918" s="32"/>
      <c r="BX918" s="32"/>
      <c r="BY918" s="32"/>
      <c r="BZ918" s="32"/>
      <c r="CA918" s="32"/>
      <c r="CB918" s="32"/>
      <c r="CC918" s="32"/>
      <c r="CD918" s="32"/>
      <c r="CE918" s="32"/>
      <c r="CF918" s="32"/>
      <c r="CG918" s="43"/>
      <c r="CH918" s="43"/>
      <c r="CI918" s="43"/>
      <c r="CJ918" s="4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3"/>
      <c r="CY918" s="43"/>
      <c r="CZ918" s="45"/>
      <c r="DA918" s="45"/>
    </row>
    <row r="919" spans="1:105" ht="15.75" customHeight="1">
      <c r="A919" s="54"/>
      <c r="B919" s="50"/>
      <c r="D919" s="43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  <c r="BZ919" s="32"/>
      <c r="CA919" s="32"/>
      <c r="CB919" s="32"/>
      <c r="CC919" s="32"/>
      <c r="CD919" s="32"/>
      <c r="CE919" s="32"/>
      <c r="CF919" s="32"/>
      <c r="CG919" s="43"/>
      <c r="CH919" s="43"/>
      <c r="CI919" s="43"/>
      <c r="CJ919" s="4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3"/>
      <c r="CY919" s="43"/>
      <c r="CZ919" s="45"/>
      <c r="DA919" s="45"/>
    </row>
    <row r="920" spans="1:105" ht="15.75" customHeight="1">
      <c r="A920" s="54"/>
      <c r="B920" s="50"/>
      <c r="D920" s="43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  <c r="BZ920" s="32"/>
      <c r="CA920" s="32"/>
      <c r="CB920" s="32"/>
      <c r="CC920" s="32"/>
      <c r="CD920" s="32"/>
      <c r="CE920" s="32"/>
      <c r="CF920" s="32"/>
      <c r="CG920" s="43"/>
      <c r="CH920" s="43"/>
      <c r="CI920" s="43"/>
      <c r="CJ920" s="4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3"/>
      <c r="CY920" s="43"/>
      <c r="CZ920" s="45"/>
      <c r="DA920" s="45"/>
    </row>
    <row r="921" spans="1:105" ht="15.75" customHeight="1">
      <c r="A921" s="54"/>
      <c r="B921" s="50"/>
      <c r="D921" s="43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  <c r="BZ921" s="32"/>
      <c r="CA921" s="32"/>
      <c r="CB921" s="32"/>
      <c r="CC921" s="32"/>
      <c r="CD921" s="32"/>
      <c r="CE921" s="32"/>
      <c r="CF921" s="32"/>
      <c r="CG921" s="43"/>
      <c r="CH921" s="43"/>
      <c r="CI921" s="43"/>
      <c r="CJ921" s="4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3"/>
      <c r="CY921" s="43"/>
      <c r="CZ921" s="45"/>
      <c r="DA921" s="45"/>
    </row>
    <row r="922" spans="1:105" ht="15.75" customHeight="1">
      <c r="A922" s="54"/>
      <c r="B922" s="50"/>
      <c r="D922" s="43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  <c r="BZ922" s="32"/>
      <c r="CA922" s="32"/>
      <c r="CB922" s="32"/>
      <c r="CC922" s="32"/>
      <c r="CD922" s="32"/>
      <c r="CE922" s="32"/>
      <c r="CF922" s="32"/>
      <c r="CG922" s="43"/>
      <c r="CH922" s="43"/>
      <c r="CI922" s="43"/>
      <c r="CJ922" s="4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3"/>
      <c r="CY922" s="43"/>
      <c r="CZ922" s="45"/>
      <c r="DA922" s="45"/>
    </row>
    <row r="923" spans="1:105" ht="15.75" customHeight="1">
      <c r="A923" s="54"/>
      <c r="B923" s="50"/>
      <c r="D923" s="43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  <c r="BZ923" s="32"/>
      <c r="CA923" s="32"/>
      <c r="CB923" s="32"/>
      <c r="CC923" s="32"/>
      <c r="CD923" s="32"/>
      <c r="CE923" s="32"/>
      <c r="CF923" s="32"/>
      <c r="CG923" s="43"/>
      <c r="CH923" s="43"/>
      <c r="CI923" s="43"/>
      <c r="CJ923" s="4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3"/>
      <c r="CY923" s="43"/>
      <c r="CZ923" s="45"/>
      <c r="DA923" s="45"/>
    </row>
    <row r="924" spans="1:105" ht="15.75" customHeight="1">
      <c r="A924" s="54"/>
      <c r="B924" s="50"/>
      <c r="D924" s="43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  <c r="BT924" s="32"/>
      <c r="BU924" s="32"/>
      <c r="BV924" s="32"/>
      <c r="BW924" s="32"/>
      <c r="BX924" s="32"/>
      <c r="BY924" s="32"/>
      <c r="BZ924" s="32"/>
      <c r="CA924" s="32"/>
      <c r="CB924" s="32"/>
      <c r="CC924" s="32"/>
      <c r="CD924" s="32"/>
      <c r="CE924" s="32"/>
      <c r="CF924" s="32"/>
      <c r="CG924" s="43"/>
      <c r="CH924" s="43"/>
      <c r="CI924" s="43"/>
      <c r="CJ924" s="4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3"/>
      <c r="CY924" s="43"/>
      <c r="CZ924" s="45"/>
      <c r="DA924" s="45"/>
    </row>
    <row r="925" spans="1:105" ht="15.75" customHeight="1">
      <c r="A925" s="54"/>
      <c r="B925" s="50"/>
      <c r="D925" s="43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  <c r="BT925" s="32"/>
      <c r="BU925" s="32"/>
      <c r="BV925" s="32"/>
      <c r="BW925" s="32"/>
      <c r="BX925" s="32"/>
      <c r="BY925" s="32"/>
      <c r="BZ925" s="32"/>
      <c r="CA925" s="32"/>
      <c r="CB925" s="32"/>
      <c r="CC925" s="32"/>
      <c r="CD925" s="32"/>
      <c r="CE925" s="32"/>
      <c r="CF925" s="32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5"/>
      <c r="DA925" s="45"/>
    </row>
    <row r="926" spans="1:105" ht="15.75" customHeight="1">
      <c r="A926" s="54"/>
      <c r="B926" s="50"/>
      <c r="D926" s="43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  <c r="BT926" s="32"/>
      <c r="BU926" s="32"/>
      <c r="BV926" s="32"/>
      <c r="BW926" s="32"/>
      <c r="BX926" s="32"/>
      <c r="BY926" s="32"/>
      <c r="BZ926" s="32"/>
      <c r="CA926" s="32"/>
      <c r="CB926" s="32"/>
      <c r="CC926" s="32"/>
      <c r="CD926" s="32"/>
      <c r="CE926" s="32"/>
      <c r="CF926" s="32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5"/>
      <c r="DA926" s="45"/>
    </row>
    <row r="927" spans="1:105" ht="15.75" customHeight="1">
      <c r="A927" s="54"/>
      <c r="B927" s="50"/>
      <c r="D927" s="43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  <c r="BT927" s="32"/>
      <c r="BU927" s="32"/>
      <c r="BV927" s="32"/>
      <c r="BW927" s="32"/>
      <c r="BX927" s="32"/>
      <c r="BY927" s="32"/>
      <c r="BZ927" s="32"/>
      <c r="CA927" s="32"/>
      <c r="CB927" s="32"/>
      <c r="CC927" s="32"/>
      <c r="CD927" s="32"/>
      <c r="CE927" s="32"/>
      <c r="CF927" s="32"/>
      <c r="CG927" s="43"/>
      <c r="CH927" s="43"/>
      <c r="CI927" s="43"/>
      <c r="CJ927" s="4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3"/>
      <c r="CY927" s="43"/>
      <c r="CZ927" s="45"/>
      <c r="DA927" s="45"/>
    </row>
    <row r="928" spans="1:105" ht="15.75" customHeight="1">
      <c r="A928" s="54"/>
      <c r="B928" s="50"/>
      <c r="D928" s="43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  <c r="BT928" s="32"/>
      <c r="BU928" s="32"/>
      <c r="BV928" s="32"/>
      <c r="BW928" s="32"/>
      <c r="BX928" s="32"/>
      <c r="BY928" s="32"/>
      <c r="BZ928" s="32"/>
      <c r="CA928" s="32"/>
      <c r="CB928" s="32"/>
      <c r="CC928" s="32"/>
      <c r="CD928" s="32"/>
      <c r="CE928" s="32"/>
      <c r="CF928" s="32"/>
      <c r="CG928" s="43"/>
      <c r="CH928" s="43"/>
      <c r="CI928" s="43"/>
      <c r="CJ928" s="4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3"/>
      <c r="CY928" s="43"/>
      <c r="CZ928" s="45"/>
      <c r="DA928" s="45"/>
    </row>
    <row r="929" spans="1:105" ht="15.75" customHeight="1">
      <c r="A929" s="54"/>
      <c r="B929" s="50"/>
      <c r="D929" s="43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  <c r="BT929" s="32"/>
      <c r="BU929" s="32"/>
      <c r="BV929" s="32"/>
      <c r="BW929" s="32"/>
      <c r="BX929" s="32"/>
      <c r="BY929" s="32"/>
      <c r="BZ929" s="32"/>
      <c r="CA929" s="32"/>
      <c r="CB929" s="32"/>
      <c r="CC929" s="32"/>
      <c r="CD929" s="32"/>
      <c r="CE929" s="32"/>
      <c r="CF929" s="32"/>
      <c r="CG929" s="43"/>
      <c r="CH929" s="43"/>
      <c r="CI929" s="43"/>
      <c r="CJ929" s="4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3"/>
      <c r="CY929" s="43"/>
      <c r="CZ929" s="45"/>
      <c r="DA929" s="45"/>
    </row>
    <row r="930" spans="1:105" ht="15.75" customHeight="1">
      <c r="A930" s="54"/>
      <c r="B930" s="50"/>
      <c r="D930" s="43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  <c r="BT930" s="32"/>
      <c r="BU930" s="32"/>
      <c r="BV930" s="32"/>
      <c r="BW930" s="32"/>
      <c r="BX930" s="32"/>
      <c r="BY930" s="32"/>
      <c r="BZ930" s="32"/>
      <c r="CA930" s="32"/>
      <c r="CB930" s="32"/>
      <c r="CC930" s="32"/>
      <c r="CD930" s="32"/>
      <c r="CE930" s="32"/>
      <c r="CF930" s="32"/>
      <c r="CG930" s="43"/>
      <c r="CH930" s="43"/>
      <c r="CI930" s="43"/>
      <c r="CJ930" s="4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3"/>
      <c r="CY930" s="43"/>
      <c r="CZ930" s="45"/>
      <c r="DA930" s="45"/>
    </row>
    <row r="931" spans="1:105" ht="15.75" customHeight="1">
      <c r="A931" s="54"/>
      <c r="B931" s="50"/>
      <c r="D931" s="43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  <c r="BT931" s="32"/>
      <c r="BU931" s="32"/>
      <c r="BV931" s="32"/>
      <c r="BW931" s="32"/>
      <c r="BX931" s="32"/>
      <c r="BY931" s="32"/>
      <c r="BZ931" s="32"/>
      <c r="CA931" s="32"/>
      <c r="CB931" s="32"/>
      <c r="CC931" s="32"/>
      <c r="CD931" s="32"/>
      <c r="CE931" s="32"/>
      <c r="CF931" s="32"/>
      <c r="CG931" s="43"/>
      <c r="CH931" s="43"/>
      <c r="CI931" s="43"/>
      <c r="CJ931" s="4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3"/>
      <c r="CY931" s="43"/>
      <c r="CZ931" s="45"/>
      <c r="DA931" s="45"/>
    </row>
    <row r="932" spans="1:105" ht="15.75" customHeight="1">
      <c r="A932" s="54"/>
      <c r="B932" s="50"/>
      <c r="D932" s="43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  <c r="BT932" s="32"/>
      <c r="BU932" s="32"/>
      <c r="BV932" s="32"/>
      <c r="BW932" s="32"/>
      <c r="BX932" s="32"/>
      <c r="BY932" s="32"/>
      <c r="BZ932" s="32"/>
      <c r="CA932" s="32"/>
      <c r="CB932" s="32"/>
      <c r="CC932" s="32"/>
      <c r="CD932" s="32"/>
      <c r="CE932" s="32"/>
      <c r="CF932" s="32"/>
      <c r="CG932" s="43"/>
      <c r="CH932" s="43"/>
      <c r="CI932" s="43"/>
      <c r="CJ932" s="4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3"/>
      <c r="CY932" s="43"/>
      <c r="CZ932" s="45"/>
      <c r="DA932" s="45"/>
    </row>
    <row r="933" spans="1:105" ht="15.75" customHeight="1">
      <c r="A933" s="54"/>
      <c r="B933" s="50"/>
      <c r="D933" s="43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  <c r="BF933" s="32"/>
      <c r="BG933" s="32"/>
      <c r="BH933" s="32"/>
      <c r="BI933" s="32"/>
      <c r="BJ933" s="32"/>
      <c r="BK933" s="32"/>
      <c r="BL933" s="32"/>
      <c r="BM933" s="32"/>
      <c r="BN933" s="32"/>
      <c r="BO933" s="32"/>
      <c r="BP933" s="32"/>
      <c r="BQ933" s="32"/>
      <c r="BR933" s="32"/>
      <c r="BS933" s="32"/>
      <c r="BT933" s="32"/>
      <c r="BU933" s="32"/>
      <c r="BV933" s="32"/>
      <c r="BW933" s="32"/>
      <c r="BX933" s="32"/>
      <c r="BY933" s="32"/>
      <c r="BZ933" s="32"/>
      <c r="CA933" s="32"/>
      <c r="CB933" s="32"/>
      <c r="CC933" s="32"/>
      <c r="CD933" s="32"/>
      <c r="CE933" s="32"/>
      <c r="CF933" s="32"/>
      <c r="CG933" s="43"/>
      <c r="CH933" s="43"/>
      <c r="CI933" s="43"/>
      <c r="CJ933" s="4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3"/>
      <c r="CY933" s="43"/>
      <c r="CZ933" s="45"/>
      <c r="DA933" s="45"/>
    </row>
    <row r="934" spans="1:105" ht="15.75" customHeight="1">
      <c r="A934" s="54"/>
      <c r="B934" s="50"/>
      <c r="D934" s="43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  <c r="BT934" s="32"/>
      <c r="BU934" s="32"/>
      <c r="BV934" s="32"/>
      <c r="BW934" s="32"/>
      <c r="BX934" s="32"/>
      <c r="BY934" s="32"/>
      <c r="BZ934" s="32"/>
      <c r="CA934" s="32"/>
      <c r="CB934" s="32"/>
      <c r="CC934" s="32"/>
      <c r="CD934" s="32"/>
      <c r="CE934" s="32"/>
      <c r="CF934" s="32"/>
      <c r="CG934" s="43"/>
      <c r="CH934" s="43"/>
      <c r="CI934" s="43"/>
      <c r="CJ934" s="4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3"/>
      <c r="CY934" s="43"/>
      <c r="CZ934" s="45"/>
      <c r="DA934" s="45"/>
    </row>
    <row r="935" spans="1:105" ht="15.75" customHeight="1">
      <c r="A935" s="54"/>
      <c r="B935" s="50"/>
      <c r="D935" s="43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  <c r="BF935" s="32"/>
      <c r="BG935" s="32"/>
      <c r="BH935" s="32"/>
      <c r="BI935" s="32"/>
      <c r="BJ935" s="32"/>
      <c r="BK935" s="32"/>
      <c r="BL935" s="32"/>
      <c r="BM935" s="32"/>
      <c r="BN935" s="32"/>
      <c r="BO935" s="32"/>
      <c r="BP935" s="32"/>
      <c r="BQ935" s="32"/>
      <c r="BR935" s="32"/>
      <c r="BS935" s="32"/>
      <c r="BT935" s="32"/>
      <c r="BU935" s="32"/>
      <c r="BV935" s="32"/>
      <c r="BW935" s="32"/>
      <c r="BX935" s="32"/>
      <c r="BY935" s="32"/>
      <c r="BZ935" s="32"/>
      <c r="CA935" s="32"/>
      <c r="CB935" s="32"/>
      <c r="CC935" s="32"/>
      <c r="CD935" s="32"/>
      <c r="CE935" s="32"/>
      <c r="CF935" s="32"/>
      <c r="CG935" s="43"/>
      <c r="CH935" s="43"/>
      <c r="CI935" s="43"/>
      <c r="CJ935" s="4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3"/>
      <c r="CY935" s="43"/>
      <c r="CZ935" s="45"/>
      <c r="DA935" s="45"/>
    </row>
    <row r="936" spans="1:105" ht="15.75" customHeight="1">
      <c r="A936" s="54"/>
      <c r="B936" s="50"/>
      <c r="D936" s="43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  <c r="BT936" s="32"/>
      <c r="BU936" s="32"/>
      <c r="BV936" s="32"/>
      <c r="BW936" s="32"/>
      <c r="BX936" s="32"/>
      <c r="BY936" s="32"/>
      <c r="BZ936" s="32"/>
      <c r="CA936" s="32"/>
      <c r="CB936" s="32"/>
      <c r="CC936" s="32"/>
      <c r="CD936" s="32"/>
      <c r="CE936" s="32"/>
      <c r="CF936" s="32"/>
      <c r="CG936" s="43"/>
      <c r="CH936" s="43"/>
      <c r="CI936" s="43"/>
      <c r="CJ936" s="4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3"/>
      <c r="CY936" s="43"/>
      <c r="CZ936" s="45"/>
      <c r="DA936" s="45"/>
    </row>
    <row r="937" spans="1:105" ht="15.75" customHeight="1">
      <c r="A937" s="54"/>
      <c r="B937" s="50"/>
      <c r="D937" s="43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  <c r="BF937" s="32"/>
      <c r="BG937" s="32"/>
      <c r="BH937" s="32"/>
      <c r="BI937" s="32"/>
      <c r="BJ937" s="32"/>
      <c r="BK937" s="32"/>
      <c r="BL937" s="32"/>
      <c r="BM937" s="32"/>
      <c r="BN937" s="32"/>
      <c r="BO937" s="32"/>
      <c r="BP937" s="32"/>
      <c r="BQ937" s="32"/>
      <c r="BR937" s="32"/>
      <c r="BS937" s="32"/>
      <c r="BT937" s="32"/>
      <c r="BU937" s="32"/>
      <c r="BV937" s="32"/>
      <c r="BW937" s="32"/>
      <c r="BX937" s="32"/>
      <c r="BY937" s="32"/>
      <c r="BZ937" s="32"/>
      <c r="CA937" s="32"/>
      <c r="CB937" s="32"/>
      <c r="CC937" s="32"/>
      <c r="CD937" s="32"/>
      <c r="CE937" s="32"/>
      <c r="CF937" s="32"/>
      <c r="CG937" s="43"/>
      <c r="CH937" s="43"/>
      <c r="CI937" s="43"/>
      <c r="CJ937" s="4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3"/>
      <c r="CY937" s="43"/>
      <c r="CZ937" s="45"/>
      <c r="DA937" s="45"/>
    </row>
    <row r="938" spans="1:105" ht="15.75" customHeight="1">
      <c r="A938" s="54"/>
      <c r="B938" s="50"/>
      <c r="D938" s="43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  <c r="BC938" s="32"/>
      <c r="BD938" s="32"/>
      <c r="BE938" s="32"/>
      <c r="BF938" s="32"/>
      <c r="BG938" s="32"/>
      <c r="BH938" s="32"/>
      <c r="BI938" s="32"/>
      <c r="BJ938" s="32"/>
      <c r="BK938" s="32"/>
      <c r="BL938" s="32"/>
      <c r="BM938" s="32"/>
      <c r="BN938" s="32"/>
      <c r="BO938" s="32"/>
      <c r="BP938" s="32"/>
      <c r="BQ938" s="32"/>
      <c r="BR938" s="32"/>
      <c r="BS938" s="32"/>
      <c r="BT938" s="32"/>
      <c r="BU938" s="32"/>
      <c r="BV938" s="32"/>
      <c r="BW938" s="32"/>
      <c r="BX938" s="32"/>
      <c r="BY938" s="32"/>
      <c r="BZ938" s="32"/>
      <c r="CA938" s="32"/>
      <c r="CB938" s="32"/>
      <c r="CC938" s="32"/>
      <c r="CD938" s="32"/>
      <c r="CE938" s="32"/>
      <c r="CF938" s="32"/>
      <c r="CG938" s="43"/>
      <c r="CH938" s="43"/>
      <c r="CI938" s="43"/>
      <c r="CJ938" s="4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3"/>
      <c r="CY938" s="43"/>
      <c r="CZ938" s="45"/>
      <c r="DA938" s="45"/>
    </row>
    <row r="939" spans="1:105" ht="15.75" customHeight="1">
      <c r="A939" s="54"/>
      <c r="B939" s="50"/>
      <c r="D939" s="43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  <c r="BF939" s="32"/>
      <c r="BG939" s="32"/>
      <c r="BH939" s="32"/>
      <c r="BI939" s="32"/>
      <c r="BJ939" s="32"/>
      <c r="BK939" s="32"/>
      <c r="BL939" s="32"/>
      <c r="BM939" s="32"/>
      <c r="BN939" s="32"/>
      <c r="BO939" s="32"/>
      <c r="BP939" s="32"/>
      <c r="BQ939" s="32"/>
      <c r="BR939" s="32"/>
      <c r="BS939" s="32"/>
      <c r="BT939" s="32"/>
      <c r="BU939" s="32"/>
      <c r="BV939" s="32"/>
      <c r="BW939" s="32"/>
      <c r="BX939" s="32"/>
      <c r="BY939" s="32"/>
      <c r="BZ939" s="32"/>
      <c r="CA939" s="32"/>
      <c r="CB939" s="32"/>
      <c r="CC939" s="32"/>
      <c r="CD939" s="32"/>
      <c r="CE939" s="32"/>
      <c r="CF939" s="32"/>
      <c r="CG939" s="43"/>
      <c r="CH939" s="43"/>
      <c r="CI939" s="43"/>
      <c r="CJ939" s="4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3"/>
      <c r="CY939" s="43"/>
      <c r="CZ939" s="45"/>
      <c r="DA939" s="45"/>
    </row>
    <row r="940" spans="1:105" ht="15.75" customHeight="1">
      <c r="A940" s="54"/>
      <c r="B940" s="50"/>
      <c r="D940" s="43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  <c r="BF940" s="32"/>
      <c r="BG940" s="32"/>
      <c r="BH940" s="32"/>
      <c r="BI940" s="32"/>
      <c r="BJ940" s="32"/>
      <c r="BK940" s="32"/>
      <c r="BL940" s="32"/>
      <c r="BM940" s="32"/>
      <c r="BN940" s="32"/>
      <c r="BO940" s="32"/>
      <c r="BP940" s="32"/>
      <c r="BQ940" s="32"/>
      <c r="BR940" s="32"/>
      <c r="BS940" s="32"/>
      <c r="BT940" s="32"/>
      <c r="BU940" s="32"/>
      <c r="BV940" s="32"/>
      <c r="BW940" s="32"/>
      <c r="BX940" s="32"/>
      <c r="BY940" s="32"/>
      <c r="BZ940" s="32"/>
      <c r="CA940" s="32"/>
      <c r="CB940" s="32"/>
      <c r="CC940" s="32"/>
      <c r="CD940" s="32"/>
      <c r="CE940" s="32"/>
      <c r="CF940" s="32"/>
      <c r="CG940" s="43"/>
      <c r="CH940" s="43"/>
      <c r="CI940" s="43"/>
      <c r="CJ940" s="4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3"/>
      <c r="CY940" s="43"/>
      <c r="CZ940" s="45"/>
      <c r="DA940" s="45"/>
    </row>
    <row r="941" spans="1:105" ht="15.75" customHeight="1">
      <c r="A941" s="54"/>
      <c r="B941" s="50"/>
      <c r="D941" s="43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  <c r="BF941" s="32"/>
      <c r="BG941" s="32"/>
      <c r="BH941" s="32"/>
      <c r="BI941" s="32"/>
      <c r="BJ941" s="32"/>
      <c r="BK941" s="32"/>
      <c r="BL941" s="32"/>
      <c r="BM941" s="32"/>
      <c r="BN941" s="32"/>
      <c r="BO941" s="32"/>
      <c r="BP941" s="32"/>
      <c r="BQ941" s="32"/>
      <c r="BR941" s="32"/>
      <c r="BS941" s="32"/>
      <c r="BT941" s="32"/>
      <c r="BU941" s="32"/>
      <c r="BV941" s="32"/>
      <c r="BW941" s="32"/>
      <c r="BX941" s="32"/>
      <c r="BY941" s="32"/>
      <c r="BZ941" s="32"/>
      <c r="CA941" s="32"/>
      <c r="CB941" s="32"/>
      <c r="CC941" s="32"/>
      <c r="CD941" s="32"/>
      <c r="CE941" s="32"/>
      <c r="CF941" s="32"/>
      <c r="CG941" s="43"/>
      <c r="CH941" s="43"/>
      <c r="CI941" s="43"/>
      <c r="CJ941" s="4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3"/>
      <c r="CY941" s="43"/>
      <c r="CZ941" s="45"/>
      <c r="DA941" s="45"/>
    </row>
    <row r="942" spans="1:105" ht="15.75" customHeight="1">
      <c r="A942" s="54"/>
      <c r="B942" s="50"/>
      <c r="D942" s="43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  <c r="BT942" s="32"/>
      <c r="BU942" s="32"/>
      <c r="BV942" s="32"/>
      <c r="BW942" s="32"/>
      <c r="BX942" s="32"/>
      <c r="BY942" s="32"/>
      <c r="BZ942" s="32"/>
      <c r="CA942" s="32"/>
      <c r="CB942" s="32"/>
      <c r="CC942" s="32"/>
      <c r="CD942" s="32"/>
      <c r="CE942" s="32"/>
      <c r="CF942" s="32"/>
      <c r="CG942" s="43"/>
      <c r="CH942" s="43"/>
      <c r="CI942" s="43"/>
      <c r="CJ942" s="4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3"/>
      <c r="CY942" s="43"/>
      <c r="CZ942" s="45"/>
      <c r="DA942" s="45"/>
    </row>
    <row r="943" spans="1:105" ht="15.75" customHeight="1">
      <c r="A943" s="54"/>
      <c r="B943" s="50"/>
      <c r="D943" s="43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  <c r="BM943" s="32"/>
      <c r="BN943" s="32"/>
      <c r="BO943" s="32"/>
      <c r="BP943" s="32"/>
      <c r="BQ943" s="32"/>
      <c r="BR943" s="32"/>
      <c r="BS943" s="32"/>
      <c r="BT943" s="32"/>
      <c r="BU943" s="32"/>
      <c r="BV943" s="32"/>
      <c r="BW943" s="32"/>
      <c r="BX943" s="32"/>
      <c r="BY943" s="32"/>
      <c r="BZ943" s="32"/>
      <c r="CA943" s="32"/>
      <c r="CB943" s="32"/>
      <c r="CC943" s="32"/>
      <c r="CD943" s="32"/>
      <c r="CE943" s="32"/>
      <c r="CF943" s="32"/>
      <c r="CG943" s="43"/>
      <c r="CH943" s="43"/>
      <c r="CI943" s="43"/>
      <c r="CJ943" s="4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3"/>
      <c r="CY943" s="43"/>
      <c r="CZ943" s="45"/>
      <c r="DA943" s="45"/>
    </row>
    <row r="944" spans="1:105" ht="15.75" customHeight="1">
      <c r="A944" s="54"/>
      <c r="B944" s="50"/>
      <c r="D944" s="43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  <c r="BT944" s="32"/>
      <c r="BU944" s="32"/>
      <c r="BV944" s="32"/>
      <c r="BW944" s="32"/>
      <c r="BX944" s="32"/>
      <c r="BY944" s="32"/>
      <c r="BZ944" s="32"/>
      <c r="CA944" s="32"/>
      <c r="CB944" s="32"/>
      <c r="CC944" s="32"/>
      <c r="CD944" s="32"/>
      <c r="CE944" s="32"/>
      <c r="CF944" s="32"/>
      <c r="CG944" s="43"/>
      <c r="CH944" s="43"/>
      <c r="CI944" s="43"/>
      <c r="CJ944" s="4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3"/>
      <c r="CY944" s="43"/>
      <c r="CZ944" s="45"/>
      <c r="DA944" s="45"/>
    </row>
    <row r="945" spans="1:105" ht="15.75" customHeight="1">
      <c r="A945" s="54"/>
      <c r="B945" s="50"/>
      <c r="D945" s="43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  <c r="BZ945" s="32"/>
      <c r="CA945" s="32"/>
      <c r="CB945" s="32"/>
      <c r="CC945" s="32"/>
      <c r="CD945" s="32"/>
      <c r="CE945" s="32"/>
      <c r="CF945" s="32"/>
      <c r="CG945" s="43"/>
      <c r="CH945" s="43"/>
      <c r="CI945" s="43"/>
      <c r="CJ945" s="4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3"/>
      <c r="CY945" s="43"/>
      <c r="CZ945" s="45"/>
      <c r="DA945" s="45"/>
    </row>
    <row r="946" spans="1:105" ht="15.75" customHeight="1">
      <c r="A946" s="54"/>
      <c r="B946" s="50"/>
      <c r="D946" s="43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  <c r="BZ946" s="32"/>
      <c r="CA946" s="32"/>
      <c r="CB946" s="32"/>
      <c r="CC946" s="32"/>
      <c r="CD946" s="32"/>
      <c r="CE946" s="32"/>
      <c r="CF946" s="32"/>
      <c r="CG946" s="43"/>
      <c r="CH946" s="43"/>
      <c r="CI946" s="43"/>
      <c r="CJ946" s="4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3"/>
      <c r="CY946" s="43"/>
      <c r="CZ946" s="45"/>
      <c r="DA946" s="45"/>
    </row>
    <row r="947" spans="1:105" ht="15.75" customHeight="1">
      <c r="A947" s="54"/>
      <c r="B947" s="50"/>
      <c r="D947" s="43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  <c r="BZ947" s="32"/>
      <c r="CA947" s="32"/>
      <c r="CB947" s="32"/>
      <c r="CC947" s="32"/>
      <c r="CD947" s="32"/>
      <c r="CE947" s="32"/>
      <c r="CF947" s="32"/>
      <c r="CG947" s="43"/>
      <c r="CH947" s="43"/>
      <c r="CI947" s="43"/>
      <c r="CJ947" s="4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3"/>
      <c r="CY947" s="43"/>
      <c r="CZ947" s="45"/>
      <c r="DA947" s="45"/>
    </row>
    <row r="948" spans="1:105" ht="15.75" customHeight="1">
      <c r="A948" s="54"/>
      <c r="B948" s="50"/>
      <c r="D948" s="43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  <c r="BZ948" s="32"/>
      <c r="CA948" s="32"/>
      <c r="CB948" s="32"/>
      <c r="CC948" s="32"/>
      <c r="CD948" s="32"/>
      <c r="CE948" s="32"/>
      <c r="CF948" s="32"/>
      <c r="CG948" s="43"/>
      <c r="CH948" s="43"/>
      <c r="CI948" s="43"/>
      <c r="CJ948" s="4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3"/>
      <c r="CY948" s="43"/>
      <c r="CZ948" s="45"/>
      <c r="DA948" s="45"/>
    </row>
    <row r="949" spans="1:105" ht="15.75" customHeight="1">
      <c r="A949" s="54"/>
      <c r="B949" s="50"/>
      <c r="D949" s="43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  <c r="BM949" s="32"/>
      <c r="BN949" s="32"/>
      <c r="BO949" s="32"/>
      <c r="BP949" s="32"/>
      <c r="BQ949" s="32"/>
      <c r="BR949" s="32"/>
      <c r="BS949" s="32"/>
      <c r="BT949" s="32"/>
      <c r="BU949" s="32"/>
      <c r="BV949" s="32"/>
      <c r="BW949" s="32"/>
      <c r="BX949" s="32"/>
      <c r="BY949" s="32"/>
      <c r="BZ949" s="32"/>
      <c r="CA949" s="32"/>
      <c r="CB949" s="32"/>
      <c r="CC949" s="32"/>
      <c r="CD949" s="32"/>
      <c r="CE949" s="32"/>
      <c r="CF949" s="32"/>
      <c r="CG949" s="43"/>
      <c r="CH949" s="43"/>
      <c r="CI949" s="43"/>
      <c r="CJ949" s="4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3"/>
      <c r="CY949" s="43"/>
      <c r="CZ949" s="45"/>
      <c r="DA949" s="45"/>
    </row>
    <row r="950" spans="1:105" ht="15.75" customHeight="1">
      <c r="A950" s="54"/>
      <c r="B950" s="50"/>
      <c r="D950" s="43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  <c r="BF950" s="32"/>
      <c r="BG950" s="32"/>
      <c r="BH950" s="32"/>
      <c r="BI950" s="32"/>
      <c r="BJ950" s="32"/>
      <c r="BK950" s="32"/>
      <c r="BL950" s="32"/>
      <c r="BM950" s="32"/>
      <c r="BN950" s="32"/>
      <c r="BO950" s="32"/>
      <c r="BP950" s="32"/>
      <c r="BQ950" s="32"/>
      <c r="BR950" s="32"/>
      <c r="BS950" s="32"/>
      <c r="BT950" s="32"/>
      <c r="BU950" s="32"/>
      <c r="BV950" s="32"/>
      <c r="BW950" s="32"/>
      <c r="BX950" s="32"/>
      <c r="BY950" s="32"/>
      <c r="BZ950" s="32"/>
      <c r="CA950" s="32"/>
      <c r="CB950" s="32"/>
      <c r="CC950" s="32"/>
      <c r="CD950" s="32"/>
      <c r="CE950" s="32"/>
      <c r="CF950" s="32"/>
      <c r="CG950" s="43"/>
      <c r="CH950" s="43"/>
      <c r="CI950" s="43"/>
      <c r="CJ950" s="4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3"/>
      <c r="CY950" s="43"/>
      <c r="CZ950" s="45"/>
      <c r="DA950" s="45"/>
    </row>
    <row r="951" spans="1:105" ht="15.75" customHeight="1">
      <c r="A951" s="54"/>
      <c r="B951" s="50"/>
      <c r="D951" s="43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  <c r="BZ951" s="32"/>
      <c r="CA951" s="32"/>
      <c r="CB951" s="32"/>
      <c r="CC951" s="32"/>
      <c r="CD951" s="32"/>
      <c r="CE951" s="32"/>
      <c r="CF951" s="32"/>
      <c r="CG951" s="43"/>
      <c r="CH951" s="43"/>
      <c r="CI951" s="43"/>
      <c r="CJ951" s="4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3"/>
      <c r="CY951" s="43"/>
      <c r="CZ951" s="45"/>
      <c r="DA951" s="45"/>
    </row>
    <row r="952" spans="1:105" ht="15.75" customHeight="1">
      <c r="A952" s="54"/>
      <c r="B952" s="50"/>
      <c r="D952" s="43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  <c r="BZ952" s="32"/>
      <c r="CA952" s="32"/>
      <c r="CB952" s="32"/>
      <c r="CC952" s="32"/>
      <c r="CD952" s="32"/>
      <c r="CE952" s="32"/>
      <c r="CF952" s="32"/>
      <c r="CG952" s="43"/>
      <c r="CH952" s="43"/>
      <c r="CI952" s="43"/>
      <c r="CJ952" s="4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3"/>
      <c r="CY952" s="43"/>
      <c r="CZ952" s="45"/>
      <c r="DA952" s="45"/>
    </row>
    <row r="953" spans="1:105" ht="15.75" customHeight="1">
      <c r="A953" s="54"/>
      <c r="B953" s="50"/>
      <c r="D953" s="43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  <c r="BZ953" s="32"/>
      <c r="CA953" s="32"/>
      <c r="CB953" s="32"/>
      <c r="CC953" s="32"/>
      <c r="CD953" s="32"/>
      <c r="CE953" s="32"/>
      <c r="CF953" s="32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5"/>
      <c r="DA953" s="45"/>
    </row>
    <row r="954" spans="1:105" ht="15.75" customHeight="1">
      <c r="A954" s="54"/>
      <c r="B954" s="50"/>
      <c r="D954" s="43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  <c r="BZ954" s="32"/>
      <c r="CA954" s="32"/>
      <c r="CB954" s="32"/>
      <c r="CC954" s="32"/>
      <c r="CD954" s="32"/>
      <c r="CE954" s="32"/>
      <c r="CF954" s="32"/>
      <c r="CG954" s="43"/>
      <c r="CH954" s="43"/>
      <c r="CI954" s="43"/>
      <c r="CJ954" s="4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3"/>
      <c r="CY954" s="43"/>
      <c r="CZ954" s="45"/>
      <c r="DA954" s="45"/>
    </row>
    <row r="955" spans="1:105" ht="15.75" customHeight="1">
      <c r="A955" s="54"/>
      <c r="B955" s="50"/>
      <c r="D955" s="43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  <c r="BZ955" s="32"/>
      <c r="CA955" s="32"/>
      <c r="CB955" s="32"/>
      <c r="CC955" s="32"/>
      <c r="CD955" s="32"/>
      <c r="CE955" s="32"/>
      <c r="CF955" s="32"/>
      <c r="CG955" s="43"/>
      <c r="CH955" s="43"/>
      <c r="CI955" s="43"/>
      <c r="CJ955" s="4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3"/>
      <c r="CY955" s="43"/>
      <c r="CZ955" s="45"/>
      <c r="DA955" s="45"/>
    </row>
    <row r="956" spans="1:105" ht="15.75" customHeight="1">
      <c r="A956" s="54"/>
      <c r="B956" s="50"/>
      <c r="D956" s="43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  <c r="BZ956" s="32"/>
      <c r="CA956" s="32"/>
      <c r="CB956" s="32"/>
      <c r="CC956" s="32"/>
      <c r="CD956" s="32"/>
      <c r="CE956" s="32"/>
      <c r="CF956" s="32"/>
      <c r="CG956" s="43"/>
      <c r="CH956" s="43"/>
      <c r="CI956" s="43"/>
      <c r="CJ956" s="4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3"/>
      <c r="CY956" s="43"/>
      <c r="CZ956" s="45"/>
      <c r="DA956" s="45"/>
    </row>
    <row r="957" spans="1:105" ht="15.75" customHeight="1">
      <c r="A957" s="54"/>
      <c r="B957" s="50"/>
      <c r="D957" s="43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  <c r="BZ957" s="32"/>
      <c r="CA957" s="32"/>
      <c r="CB957" s="32"/>
      <c r="CC957" s="32"/>
      <c r="CD957" s="32"/>
      <c r="CE957" s="32"/>
      <c r="CF957" s="32"/>
      <c r="CG957" s="43"/>
      <c r="CH957" s="43"/>
      <c r="CI957" s="43"/>
      <c r="CJ957" s="4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3"/>
      <c r="CY957" s="43"/>
      <c r="CZ957" s="45"/>
      <c r="DA957" s="45"/>
    </row>
    <row r="958" spans="1:105" ht="15.75" customHeight="1">
      <c r="A958" s="54"/>
      <c r="B958" s="50"/>
      <c r="D958" s="43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  <c r="BZ958" s="32"/>
      <c r="CA958" s="32"/>
      <c r="CB958" s="32"/>
      <c r="CC958" s="32"/>
      <c r="CD958" s="32"/>
      <c r="CE958" s="32"/>
      <c r="CF958" s="32"/>
      <c r="CG958" s="43"/>
      <c r="CH958" s="43"/>
      <c r="CI958" s="43"/>
      <c r="CJ958" s="4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3"/>
      <c r="CY958" s="43"/>
      <c r="CZ958" s="45"/>
      <c r="DA958" s="45"/>
    </row>
    <row r="959" spans="1:105" ht="15.75" customHeight="1">
      <c r="A959" s="54"/>
      <c r="B959" s="50"/>
      <c r="D959" s="43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  <c r="BZ959" s="32"/>
      <c r="CA959" s="32"/>
      <c r="CB959" s="32"/>
      <c r="CC959" s="32"/>
      <c r="CD959" s="32"/>
      <c r="CE959" s="32"/>
      <c r="CF959" s="32"/>
      <c r="CG959" s="43"/>
      <c r="CH959" s="43"/>
      <c r="CI959" s="43"/>
      <c r="CJ959" s="4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3"/>
      <c r="CY959" s="43"/>
      <c r="CZ959" s="45"/>
      <c r="DA959" s="45"/>
    </row>
    <row r="960" spans="1:105" ht="15.75" customHeight="1">
      <c r="A960" s="54"/>
      <c r="B960" s="50"/>
      <c r="D960" s="43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  <c r="BZ960" s="32"/>
      <c r="CA960" s="32"/>
      <c r="CB960" s="32"/>
      <c r="CC960" s="32"/>
      <c r="CD960" s="32"/>
      <c r="CE960" s="32"/>
      <c r="CF960" s="32"/>
      <c r="CG960" s="43"/>
      <c r="CH960" s="43"/>
      <c r="CI960" s="43"/>
      <c r="CJ960" s="4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3"/>
      <c r="CY960" s="43"/>
      <c r="CZ960" s="45"/>
      <c r="DA960" s="45"/>
    </row>
    <row r="961" spans="1:105" ht="15.75" customHeight="1">
      <c r="A961" s="54"/>
      <c r="B961" s="50"/>
      <c r="D961" s="43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  <c r="BZ961" s="32"/>
      <c r="CA961" s="32"/>
      <c r="CB961" s="32"/>
      <c r="CC961" s="32"/>
      <c r="CD961" s="32"/>
      <c r="CE961" s="32"/>
      <c r="CF961" s="32"/>
      <c r="CG961" s="43"/>
      <c r="CH961" s="43"/>
      <c r="CI961" s="43"/>
      <c r="CJ961" s="4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3"/>
      <c r="CY961" s="43"/>
      <c r="CZ961" s="45"/>
      <c r="DA961" s="45"/>
    </row>
    <row r="962" spans="1:105" ht="15.75" customHeight="1">
      <c r="A962" s="54"/>
      <c r="B962" s="50"/>
      <c r="D962" s="43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  <c r="BZ962" s="32"/>
      <c r="CA962" s="32"/>
      <c r="CB962" s="32"/>
      <c r="CC962" s="32"/>
      <c r="CD962" s="32"/>
      <c r="CE962" s="32"/>
      <c r="CF962" s="32"/>
      <c r="CG962" s="43"/>
      <c r="CH962" s="43"/>
      <c r="CI962" s="43"/>
      <c r="CJ962" s="4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3"/>
      <c r="CY962" s="43"/>
      <c r="CZ962" s="45"/>
      <c r="DA962" s="45"/>
    </row>
    <row r="963" spans="1:105" ht="15.75" customHeight="1">
      <c r="A963" s="54"/>
      <c r="B963" s="50"/>
      <c r="D963" s="43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  <c r="BZ963" s="32"/>
      <c r="CA963" s="32"/>
      <c r="CB963" s="32"/>
      <c r="CC963" s="32"/>
      <c r="CD963" s="32"/>
      <c r="CE963" s="32"/>
      <c r="CF963" s="32"/>
      <c r="CG963" s="43"/>
      <c r="CH963" s="43"/>
      <c r="CI963" s="43"/>
      <c r="CJ963" s="4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3"/>
      <c r="CY963" s="43"/>
      <c r="CZ963" s="45"/>
      <c r="DA963" s="45"/>
    </row>
    <row r="964" spans="1:105" ht="15.75" customHeight="1">
      <c r="A964" s="54"/>
      <c r="B964" s="50"/>
      <c r="D964" s="43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  <c r="BZ964" s="32"/>
      <c r="CA964" s="32"/>
      <c r="CB964" s="32"/>
      <c r="CC964" s="32"/>
      <c r="CD964" s="32"/>
      <c r="CE964" s="32"/>
      <c r="CF964" s="32"/>
      <c r="CG964" s="43"/>
      <c r="CH964" s="43"/>
      <c r="CI964" s="43"/>
      <c r="CJ964" s="4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3"/>
      <c r="CY964" s="43"/>
      <c r="CZ964" s="45"/>
      <c r="DA964" s="45"/>
    </row>
    <row r="965" spans="1:105" ht="15.75" customHeight="1">
      <c r="A965" s="54"/>
      <c r="B965" s="50"/>
      <c r="D965" s="43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  <c r="BZ965" s="32"/>
      <c r="CA965" s="32"/>
      <c r="CB965" s="32"/>
      <c r="CC965" s="32"/>
      <c r="CD965" s="32"/>
      <c r="CE965" s="32"/>
      <c r="CF965" s="32"/>
      <c r="CG965" s="43"/>
      <c r="CH965" s="43"/>
      <c r="CI965" s="43"/>
      <c r="CJ965" s="4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3"/>
      <c r="CY965" s="43"/>
      <c r="CZ965" s="45"/>
      <c r="DA965" s="45"/>
    </row>
    <row r="966" spans="1:105" ht="15.75" customHeight="1">
      <c r="A966" s="54"/>
      <c r="B966" s="50"/>
      <c r="D966" s="43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  <c r="BZ966" s="32"/>
      <c r="CA966" s="32"/>
      <c r="CB966" s="32"/>
      <c r="CC966" s="32"/>
      <c r="CD966" s="32"/>
      <c r="CE966" s="32"/>
      <c r="CF966" s="32"/>
      <c r="CG966" s="43"/>
      <c r="CH966" s="43"/>
      <c r="CI966" s="43"/>
      <c r="CJ966" s="4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3"/>
      <c r="CY966" s="43"/>
      <c r="CZ966" s="45"/>
      <c r="DA966" s="45"/>
    </row>
    <row r="967" spans="1:105" ht="15.75" customHeight="1">
      <c r="A967" s="54"/>
      <c r="B967" s="50"/>
      <c r="D967" s="43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  <c r="BT967" s="32"/>
      <c r="BU967" s="32"/>
      <c r="BV967" s="32"/>
      <c r="BW967" s="32"/>
      <c r="BX967" s="32"/>
      <c r="BY967" s="32"/>
      <c r="BZ967" s="32"/>
      <c r="CA967" s="32"/>
      <c r="CB967" s="32"/>
      <c r="CC967" s="32"/>
      <c r="CD967" s="32"/>
      <c r="CE967" s="32"/>
      <c r="CF967" s="32"/>
      <c r="CG967" s="43"/>
      <c r="CH967" s="43"/>
      <c r="CI967" s="43"/>
      <c r="CJ967" s="4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3"/>
      <c r="CY967" s="43"/>
      <c r="CZ967" s="45"/>
      <c r="DA967" s="45"/>
    </row>
    <row r="968" spans="1:105" ht="15.75" customHeight="1">
      <c r="A968" s="54"/>
      <c r="B968" s="50"/>
      <c r="D968" s="43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  <c r="BZ968" s="32"/>
      <c r="CA968" s="32"/>
      <c r="CB968" s="32"/>
      <c r="CC968" s="32"/>
      <c r="CD968" s="32"/>
      <c r="CE968" s="32"/>
      <c r="CF968" s="32"/>
      <c r="CG968" s="43"/>
      <c r="CH968" s="43"/>
      <c r="CI968" s="43"/>
      <c r="CJ968" s="4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3"/>
      <c r="CY968" s="43"/>
      <c r="CZ968" s="45"/>
      <c r="DA968" s="45"/>
    </row>
    <row r="969" spans="1:105" ht="15.75" customHeight="1">
      <c r="A969" s="54"/>
      <c r="B969" s="50"/>
      <c r="D969" s="43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  <c r="BZ969" s="32"/>
      <c r="CA969" s="32"/>
      <c r="CB969" s="32"/>
      <c r="CC969" s="32"/>
      <c r="CD969" s="32"/>
      <c r="CE969" s="32"/>
      <c r="CF969" s="32"/>
      <c r="CG969" s="43"/>
      <c r="CH969" s="43"/>
      <c r="CI969" s="43"/>
      <c r="CJ969" s="4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3"/>
      <c r="CY969" s="43"/>
      <c r="CZ969" s="45"/>
      <c r="DA969" s="45"/>
    </row>
    <row r="970" spans="1:105" ht="15.75" customHeight="1">
      <c r="A970" s="54"/>
      <c r="B970" s="50"/>
      <c r="D970" s="43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  <c r="BZ970" s="32"/>
      <c r="CA970" s="32"/>
      <c r="CB970" s="32"/>
      <c r="CC970" s="32"/>
      <c r="CD970" s="32"/>
      <c r="CE970" s="32"/>
      <c r="CF970" s="32"/>
      <c r="CG970" s="43"/>
      <c r="CH970" s="43"/>
      <c r="CI970" s="43"/>
      <c r="CJ970" s="4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3"/>
      <c r="CY970" s="43"/>
      <c r="CZ970" s="45"/>
      <c r="DA970" s="45"/>
    </row>
    <row r="971" spans="1:105" ht="15.75" customHeight="1">
      <c r="A971" s="54"/>
      <c r="B971" s="50"/>
      <c r="D971" s="43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  <c r="BZ971" s="32"/>
      <c r="CA971" s="32"/>
      <c r="CB971" s="32"/>
      <c r="CC971" s="32"/>
      <c r="CD971" s="32"/>
      <c r="CE971" s="32"/>
      <c r="CF971" s="32"/>
      <c r="CG971" s="43"/>
      <c r="CH971" s="43"/>
      <c r="CI971" s="43"/>
      <c r="CJ971" s="4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3"/>
      <c r="CY971" s="43"/>
      <c r="CZ971" s="45"/>
      <c r="DA971" s="45"/>
    </row>
    <row r="972" spans="1:105" ht="15.75" customHeight="1">
      <c r="A972" s="54"/>
      <c r="B972" s="50"/>
      <c r="D972" s="43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  <c r="BT972" s="32"/>
      <c r="BU972" s="32"/>
      <c r="BV972" s="32"/>
      <c r="BW972" s="32"/>
      <c r="BX972" s="32"/>
      <c r="BY972" s="32"/>
      <c r="BZ972" s="32"/>
      <c r="CA972" s="32"/>
      <c r="CB972" s="32"/>
      <c r="CC972" s="32"/>
      <c r="CD972" s="32"/>
      <c r="CE972" s="32"/>
      <c r="CF972" s="32"/>
      <c r="CG972" s="43"/>
      <c r="CH972" s="43"/>
      <c r="CI972" s="43"/>
      <c r="CJ972" s="4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3"/>
      <c r="CY972" s="43"/>
      <c r="CZ972" s="45"/>
      <c r="DA972" s="45"/>
    </row>
    <row r="973" spans="1:105" ht="15.75" customHeight="1">
      <c r="A973" s="54"/>
      <c r="B973" s="50"/>
      <c r="D973" s="43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  <c r="BT973" s="32"/>
      <c r="BU973" s="32"/>
      <c r="BV973" s="32"/>
      <c r="BW973" s="32"/>
      <c r="BX973" s="32"/>
      <c r="BY973" s="32"/>
      <c r="BZ973" s="32"/>
      <c r="CA973" s="32"/>
      <c r="CB973" s="32"/>
      <c r="CC973" s="32"/>
      <c r="CD973" s="32"/>
      <c r="CE973" s="32"/>
      <c r="CF973" s="32"/>
      <c r="CG973" s="43"/>
      <c r="CH973" s="43"/>
      <c r="CI973" s="43"/>
      <c r="CJ973" s="4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3"/>
      <c r="CY973" s="43"/>
      <c r="CZ973" s="45"/>
      <c r="DA973" s="45"/>
    </row>
    <row r="974" spans="1:105" ht="15.75" customHeight="1">
      <c r="A974" s="54"/>
      <c r="B974" s="50"/>
      <c r="D974" s="43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  <c r="BT974" s="32"/>
      <c r="BU974" s="32"/>
      <c r="BV974" s="32"/>
      <c r="BW974" s="32"/>
      <c r="BX974" s="32"/>
      <c r="BY974" s="32"/>
      <c r="BZ974" s="32"/>
      <c r="CA974" s="32"/>
      <c r="CB974" s="32"/>
      <c r="CC974" s="32"/>
      <c r="CD974" s="32"/>
      <c r="CE974" s="32"/>
      <c r="CF974" s="32"/>
      <c r="CG974" s="43"/>
      <c r="CH974" s="43"/>
      <c r="CI974" s="43"/>
      <c r="CJ974" s="4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3"/>
      <c r="CY974" s="43"/>
      <c r="CZ974" s="45"/>
      <c r="DA974" s="45"/>
    </row>
    <row r="975" spans="1:105" ht="15.75" customHeight="1">
      <c r="A975" s="54"/>
      <c r="B975" s="50"/>
      <c r="D975" s="43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  <c r="BT975" s="32"/>
      <c r="BU975" s="32"/>
      <c r="BV975" s="32"/>
      <c r="BW975" s="32"/>
      <c r="BX975" s="32"/>
      <c r="BY975" s="32"/>
      <c r="BZ975" s="32"/>
      <c r="CA975" s="32"/>
      <c r="CB975" s="32"/>
      <c r="CC975" s="32"/>
      <c r="CD975" s="32"/>
      <c r="CE975" s="32"/>
      <c r="CF975" s="32"/>
      <c r="CG975" s="43"/>
      <c r="CH975" s="43"/>
      <c r="CI975" s="43"/>
      <c r="CJ975" s="4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3"/>
      <c r="CY975" s="43"/>
      <c r="CZ975" s="45"/>
      <c r="DA975" s="45"/>
    </row>
    <row r="976" spans="1:105" ht="15.75" customHeight="1">
      <c r="A976" s="54"/>
      <c r="B976" s="50"/>
      <c r="D976" s="43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  <c r="BT976" s="32"/>
      <c r="BU976" s="32"/>
      <c r="BV976" s="32"/>
      <c r="BW976" s="32"/>
      <c r="BX976" s="32"/>
      <c r="BY976" s="32"/>
      <c r="BZ976" s="32"/>
      <c r="CA976" s="32"/>
      <c r="CB976" s="32"/>
      <c r="CC976" s="32"/>
      <c r="CD976" s="32"/>
      <c r="CE976" s="32"/>
      <c r="CF976" s="32"/>
      <c r="CG976" s="43"/>
      <c r="CH976" s="43"/>
      <c r="CI976" s="43"/>
      <c r="CJ976" s="4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3"/>
      <c r="CY976" s="43"/>
      <c r="CZ976" s="45"/>
      <c r="DA976" s="45"/>
    </row>
    <row r="977" spans="1:105" ht="15.75" customHeight="1">
      <c r="A977" s="54"/>
      <c r="B977" s="50"/>
      <c r="D977" s="43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  <c r="BT977" s="32"/>
      <c r="BU977" s="32"/>
      <c r="BV977" s="32"/>
      <c r="BW977" s="32"/>
      <c r="BX977" s="32"/>
      <c r="BY977" s="32"/>
      <c r="BZ977" s="32"/>
      <c r="CA977" s="32"/>
      <c r="CB977" s="32"/>
      <c r="CC977" s="32"/>
      <c r="CD977" s="32"/>
      <c r="CE977" s="32"/>
      <c r="CF977" s="32"/>
      <c r="CG977" s="43"/>
      <c r="CH977" s="43"/>
      <c r="CI977" s="43"/>
      <c r="CJ977" s="4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3"/>
      <c r="CY977" s="43"/>
      <c r="CZ977" s="45"/>
      <c r="DA977" s="45"/>
    </row>
    <row r="978" spans="1:105" ht="15.75" customHeight="1">
      <c r="A978" s="54"/>
      <c r="B978" s="50"/>
      <c r="D978" s="43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  <c r="BT978" s="32"/>
      <c r="BU978" s="32"/>
      <c r="BV978" s="32"/>
      <c r="BW978" s="32"/>
      <c r="BX978" s="32"/>
      <c r="BY978" s="32"/>
      <c r="BZ978" s="32"/>
      <c r="CA978" s="32"/>
      <c r="CB978" s="32"/>
      <c r="CC978" s="32"/>
      <c r="CD978" s="32"/>
      <c r="CE978" s="32"/>
      <c r="CF978" s="32"/>
      <c r="CG978" s="43"/>
      <c r="CH978" s="43"/>
      <c r="CI978" s="43"/>
      <c r="CJ978" s="4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3"/>
      <c r="CY978" s="43"/>
      <c r="CZ978" s="45"/>
      <c r="DA978" s="45"/>
    </row>
    <row r="979" spans="1:105" ht="15.75" customHeight="1">
      <c r="A979" s="54"/>
      <c r="B979" s="50"/>
      <c r="D979" s="43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  <c r="BT979" s="32"/>
      <c r="BU979" s="32"/>
      <c r="BV979" s="32"/>
      <c r="BW979" s="32"/>
      <c r="BX979" s="32"/>
      <c r="BY979" s="32"/>
      <c r="BZ979" s="32"/>
      <c r="CA979" s="32"/>
      <c r="CB979" s="32"/>
      <c r="CC979" s="32"/>
      <c r="CD979" s="32"/>
      <c r="CE979" s="32"/>
      <c r="CF979" s="32"/>
      <c r="CG979" s="43"/>
      <c r="CH979" s="43"/>
      <c r="CI979" s="43"/>
      <c r="CJ979" s="4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3"/>
      <c r="CY979" s="43"/>
      <c r="CZ979" s="45"/>
      <c r="DA979" s="45"/>
    </row>
    <row r="980" spans="1:105" ht="15.75" customHeight="1">
      <c r="A980" s="54"/>
      <c r="B980" s="50"/>
      <c r="D980" s="43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  <c r="BT980" s="32"/>
      <c r="BU980" s="32"/>
      <c r="BV980" s="32"/>
      <c r="BW980" s="32"/>
      <c r="BX980" s="32"/>
      <c r="BY980" s="32"/>
      <c r="BZ980" s="32"/>
      <c r="CA980" s="32"/>
      <c r="CB980" s="32"/>
      <c r="CC980" s="32"/>
      <c r="CD980" s="32"/>
      <c r="CE980" s="32"/>
      <c r="CF980" s="32"/>
      <c r="CG980" s="43"/>
      <c r="CH980" s="43"/>
      <c r="CI980" s="43"/>
      <c r="CJ980" s="4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3"/>
      <c r="CY980" s="43"/>
      <c r="CZ980" s="45"/>
      <c r="DA980" s="45"/>
    </row>
    <row r="981" spans="1:105" ht="15.75" customHeight="1">
      <c r="A981" s="54"/>
      <c r="B981" s="50"/>
      <c r="D981" s="43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  <c r="BT981" s="32"/>
      <c r="BU981" s="32"/>
      <c r="BV981" s="32"/>
      <c r="BW981" s="32"/>
      <c r="BX981" s="32"/>
      <c r="BY981" s="32"/>
      <c r="BZ981" s="32"/>
      <c r="CA981" s="32"/>
      <c r="CB981" s="32"/>
      <c r="CC981" s="32"/>
      <c r="CD981" s="32"/>
      <c r="CE981" s="32"/>
      <c r="CF981" s="32"/>
      <c r="CG981" s="43"/>
      <c r="CH981" s="43"/>
      <c r="CI981" s="43"/>
      <c r="CJ981" s="4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3"/>
      <c r="CY981" s="43"/>
      <c r="CZ981" s="45"/>
      <c r="DA981" s="45"/>
    </row>
    <row r="982" spans="1:105" ht="15.75" customHeight="1">
      <c r="A982" s="54"/>
      <c r="B982" s="50"/>
      <c r="D982" s="43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  <c r="BT982" s="32"/>
      <c r="BU982" s="32"/>
      <c r="BV982" s="32"/>
      <c r="BW982" s="32"/>
      <c r="BX982" s="32"/>
      <c r="BY982" s="32"/>
      <c r="BZ982" s="32"/>
      <c r="CA982" s="32"/>
      <c r="CB982" s="32"/>
      <c r="CC982" s="32"/>
      <c r="CD982" s="32"/>
      <c r="CE982" s="32"/>
      <c r="CF982" s="32"/>
      <c r="CG982" s="43"/>
      <c r="CH982" s="43"/>
      <c r="CI982" s="43"/>
      <c r="CJ982" s="4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3"/>
      <c r="CY982" s="43"/>
      <c r="CZ982" s="45"/>
      <c r="DA982" s="45"/>
    </row>
    <row r="983" spans="1:105" ht="15.75" customHeight="1">
      <c r="A983" s="54"/>
      <c r="B983" s="50"/>
      <c r="D983" s="43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  <c r="BT983" s="32"/>
      <c r="BU983" s="32"/>
      <c r="BV983" s="32"/>
      <c r="BW983" s="32"/>
      <c r="BX983" s="32"/>
      <c r="BY983" s="32"/>
      <c r="BZ983" s="32"/>
      <c r="CA983" s="32"/>
      <c r="CB983" s="32"/>
      <c r="CC983" s="32"/>
      <c r="CD983" s="32"/>
      <c r="CE983" s="32"/>
      <c r="CF983" s="32"/>
      <c r="CG983" s="43"/>
      <c r="CH983" s="43"/>
      <c r="CI983" s="43"/>
      <c r="CJ983" s="4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3"/>
      <c r="CY983" s="43"/>
      <c r="CZ983" s="45"/>
      <c r="DA983" s="45"/>
    </row>
    <row r="984" spans="1:105" ht="15.75" customHeight="1">
      <c r="A984" s="54"/>
      <c r="B984" s="50"/>
      <c r="D984" s="43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  <c r="BT984" s="32"/>
      <c r="BU984" s="32"/>
      <c r="BV984" s="32"/>
      <c r="BW984" s="32"/>
      <c r="BX984" s="32"/>
      <c r="BY984" s="32"/>
      <c r="BZ984" s="32"/>
      <c r="CA984" s="32"/>
      <c r="CB984" s="32"/>
      <c r="CC984" s="32"/>
      <c r="CD984" s="32"/>
      <c r="CE984" s="32"/>
      <c r="CF984" s="32"/>
      <c r="CG984" s="43"/>
      <c r="CH984" s="43"/>
      <c r="CI984" s="43"/>
      <c r="CJ984" s="4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3"/>
      <c r="CY984" s="43"/>
      <c r="CZ984" s="45"/>
      <c r="DA984" s="45"/>
    </row>
    <row r="985" spans="1:105" ht="15.75" customHeight="1">
      <c r="A985" s="54"/>
      <c r="B985" s="50"/>
      <c r="D985" s="43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  <c r="BT985" s="32"/>
      <c r="BU985" s="32"/>
      <c r="BV985" s="32"/>
      <c r="BW985" s="32"/>
      <c r="BX985" s="32"/>
      <c r="BY985" s="32"/>
      <c r="BZ985" s="32"/>
      <c r="CA985" s="32"/>
      <c r="CB985" s="32"/>
      <c r="CC985" s="32"/>
      <c r="CD985" s="32"/>
      <c r="CE985" s="32"/>
      <c r="CF985" s="32"/>
      <c r="CG985" s="43"/>
      <c r="CH985" s="43"/>
      <c r="CI985" s="43"/>
      <c r="CJ985" s="4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3"/>
      <c r="CY985" s="43"/>
      <c r="CZ985" s="45"/>
      <c r="DA985" s="45"/>
    </row>
    <row r="986" spans="1:105" ht="15.75" customHeight="1">
      <c r="A986" s="54"/>
      <c r="B986" s="50"/>
      <c r="D986" s="43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  <c r="BT986" s="32"/>
      <c r="BU986" s="32"/>
      <c r="BV986" s="32"/>
      <c r="BW986" s="32"/>
      <c r="BX986" s="32"/>
      <c r="BY986" s="32"/>
      <c r="BZ986" s="32"/>
      <c r="CA986" s="32"/>
      <c r="CB986" s="32"/>
      <c r="CC986" s="32"/>
      <c r="CD986" s="32"/>
      <c r="CE986" s="32"/>
      <c r="CF986" s="32"/>
      <c r="CG986" s="43"/>
      <c r="CH986" s="43"/>
      <c r="CI986" s="43"/>
      <c r="CJ986" s="4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3"/>
      <c r="CY986" s="43"/>
      <c r="CZ986" s="45"/>
      <c r="DA986" s="45"/>
    </row>
    <row r="987" spans="1:105" ht="15.75" customHeight="1">
      <c r="A987" s="54"/>
      <c r="B987" s="50"/>
      <c r="D987" s="43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  <c r="BT987" s="32"/>
      <c r="BU987" s="32"/>
      <c r="BV987" s="32"/>
      <c r="BW987" s="32"/>
      <c r="BX987" s="32"/>
      <c r="BY987" s="32"/>
      <c r="BZ987" s="32"/>
      <c r="CA987" s="32"/>
      <c r="CB987" s="32"/>
      <c r="CC987" s="32"/>
      <c r="CD987" s="32"/>
      <c r="CE987" s="32"/>
      <c r="CF987" s="32"/>
      <c r="CG987" s="43"/>
      <c r="CH987" s="43"/>
      <c r="CI987" s="43"/>
      <c r="CJ987" s="4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3"/>
      <c r="CY987" s="43"/>
      <c r="CZ987" s="45"/>
      <c r="DA987" s="45"/>
    </row>
    <row r="988" spans="1:105" ht="15.75" customHeight="1">
      <c r="A988" s="54"/>
      <c r="B988" s="50"/>
      <c r="D988" s="43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  <c r="BT988" s="32"/>
      <c r="BU988" s="32"/>
      <c r="BV988" s="32"/>
      <c r="BW988" s="32"/>
      <c r="BX988" s="32"/>
      <c r="BY988" s="32"/>
      <c r="BZ988" s="32"/>
      <c r="CA988" s="32"/>
      <c r="CB988" s="32"/>
      <c r="CC988" s="32"/>
      <c r="CD988" s="32"/>
      <c r="CE988" s="32"/>
      <c r="CF988" s="32"/>
      <c r="CG988" s="43"/>
      <c r="CH988" s="43"/>
      <c r="CI988" s="43"/>
      <c r="CJ988" s="4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3"/>
      <c r="CY988" s="43"/>
      <c r="CZ988" s="45"/>
      <c r="DA988" s="45"/>
    </row>
    <row r="989" spans="1:105" ht="15.75" customHeight="1">
      <c r="A989" s="54"/>
      <c r="B989" s="50"/>
      <c r="D989" s="43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  <c r="BT989" s="32"/>
      <c r="BU989" s="32"/>
      <c r="BV989" s="32"/>
      <c r="BW989" s="32"/>
      <c r="BX989" s="32"/>
      <c r="BY989" s="32"/>
      <c r="BZ989" s="32"/>
      <c r="CA989" s="32"/>
      <c r="CB989" s="32"/>
      <c r="CC989" s="32"/>
      <c r="CD989" s="32"/>
      <c r="CE989" s="32"/>
      <c r="CF989" s="32"/>
      <c r="CG989" s="43"/>
      <c r="CH989" s="43"/>
      <c r="CI989" s="43"/>
      <c r="CJ989" s="4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3"/>
      <c r="CY989" s="43"/>
      <c r="CZ989" s="45"/>
      <c r="DA989" s="45"/>
    </row>
    <row r="990" spans="1:105" ht="15.75" customHeight="1">
      <c r="A990" s="54"/>
      <c r="B990" s="50"/>
      <c r="D990" s="43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  <c r="BT990" s="32"/>
      <c r="BU990" s="32"/>
      <c r="BV990" s="32"/>
      <c r="BW990" s="32"/>
      <c r="BX990" s="32"/>
      <c r="BY990" s="32"/>
      <c r="BZ990" s="32"/>
      <c r="CA990" s="32"/>
      <c r="CB990" s="32"/>
      <c r="CC990" s="32"/>
      <c r="CD990" s="32"/>
      <c r="CE990" s="32"/>
      <c r="CF990" s="32"/>
      <c r="CG990" s="43"/>
      <c r="CH990" s="43"/>
      <c r="CI990" s="43"/>
      <c r="CJ990" s="4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3"/>
      <c r="CY990" s="43"/>
      <c r="CZ990" s="45"/>
      <c r="DA990" s="45"/>
    </row>
    <row r="991" spans="1:105" ht="15.75" customHeight="1">
      <c r="A991" s="54"/>
      <c r="B991" s="50"/>
      <c r="D991" s="43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  <c r="BZ991" s="32"/>
      <c r="CA991" s="32"/>
      <c r="CB991" s="32"/>
      <c r="CC991" s="32"/>
      <c r="CD991" s="32"/>
      <c r="CE991" s="32"/>
      <c r="CF991" s="32"/>
      <c r="CG991" s="43"/>
      <c r="CH991" s="43"/>
      <c r="CI991" s="43"/>
      <c r="CJ991" s="4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3"/>
      <c r="CY991" s="43"/>
      <c r="CZ991" s="45"/>
      <c r="DA991" s="45"/>
    </row>
    <row r="992" spans="1:105" ht="15.75" customHeight="1">
      <c r="A992" s="54"/>
      <c r="B992" s="50"/>
      <c r="D992" s="43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  <c r="BZ992" s="32"/>
      <c r="CA992" s="32"/>
      <c r="CB992" s="32"/>
      <c r="CC992" s="32"/>
      <c r="CD992" s="32"/>
      <c r="CE992" s="32"/>
      <c r="CF992" s="32"/>
      <c r="CG992" s="43"/>
      <c r="CH992" s="43"/>
      <c r="CI992" s="43"/>
      <c r="CJ992" s="43"/>
      <c r="CK992" s="43"/>
      <c r="CL992" s="43"/>
      <c r="CM992" s="43"/>
      <c r="CN992" s="43"/>
      <c r="CO992" s="43"/>
      <c r="CP992" s="43"/>
      <c r="CQ992" s="43"/>
      <c r="CR992" s="43"/>
      <c r="CS992" s="43"/>
      <c r="CT992" s="43"/>
      <c r="CU992" s="43"/>
      <c r="CV992" s="43"/>
      <c r="CW992" s="43"/>
      <c r="CX992" s="43"/>
      <c r="CY992" s="43"/>
      <c r="CZ992" s="45"/>
      <c r="DA992" s="45"/>
    </row>
    <row r="993" spans="1:105" ht="15.75" customHeight="1">
      <c r="A993" s="54"/>
      <c r="B993" s="50"/>
      <c r="D993" s="43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  <c r="BZ993" s="32"/>
      <c r="CA993" s="32"/>
      <c r="CB993" s="32"/>
      <c r="CC993" s="32"/>
      <c r="CD993" s="32"/>
      <c r="CE993" s="32"/>
      <c r="CF993" s="32"/>
      <c r="CG993" s="43"/>
      <c r="CH993" s="43"/>
      <c r="CI993" s="43"/>
      <c r="CJ993" s="43"/>
      <c r="CK993" s="43"/>
      <c r="CL993" s="43"/>
      <c r="CM993" s="43"/>
      <c r="CN993" s="43"/>
      <c r="CO993" s="43"/>
      <c r="CP993" s="43"/>
      <c r="CQ993" s="43"/>
      <c r="CR993" s="43"/>
      <c r="CS993" s="43"/>
      <c r="CT993" s="43"/>
      <c r="CU993" s="43"/>
      <c r="CV993" s="43"/>
      <c r="CW993" s="43"/>
      <c r="CX993" s="43"/>
      <c r="CY993" s="43"/>
      <c r="CZ993" s="45"/>
      <c r="DA993" s="45"/>
    </row>
    <row r="994" spans="1:105" ht="15.75" customHeight="1">
      <c r="A994" s="54"/>
      <c r="B994" s="50"/>
      <c r="D994" s="43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  <c r="BT994" s="32"/>
      <c r="BU994" s="32"/>
      <c r="BV994" s="32"/>
      <c r="BW994" s="32"/>
      <c r="BX994" s="32"/>
      <c r="BY994" s="32"/>
      <c r="BZ994" s="32"/>
      <c r="CA994" s="32"/>
      <c r="CB994" s="32"/>
      <c r="CC994" s="32"/>
      <c r="CD994" s="32"/>
      <c r="CE994" s="32"/>
      <c r="CF994" s="32"/>
      <c r="CG994" s="43"/>
      <c r="CH994" s="43"/>
      <c r="CI994" s="43"/>
      <c r="CJ994" s="43"/>
      <c r="CK994" s="43"/>
      <c r="CL994" s="43"/>
      <c r="CM994" s="43"/>
      <c r="CN994" s="43"/>
      <c r="CO994" s="43"/>
      <c r="CP994" s="43"/>
      <c r="CQ994" s="43"/>
      <c r="CR994" s="43"/>
      <c r="CS994" s="43"/>
      <c r="CT994" s="43"/>
      <c r="CU994" s="43"/>
      <c r="CV994" s="43"/>
      <c r="CW994" s="43"/>
      <c r="CX994" s="43"/>
      <c r="CY994" s="43"/>
      <c r="CZ994" s="45"/>
      <c r="DA994" s="45"/>
    </row>
    <row r="995" spans="1:105" ht="15.75" customHeight="1">
      <c r="A995" s="54"/>
      <c r="B995" s="50"/>
      <c r="D995" s="43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  <c r="BT995" s="32"/>
      <c r="BU995" s="32"/>
      <c r="BV995" s="32"/>
      <c r="BW995" s="32"/>
      <c r="BX995" s="32"/>
      <c r="BY995" s="32"/>
      <c r="BZ995" s="32"/>
      <c r="CA995" s="32"/>
      <c r="CB995" s="32"/>
      <c r="CC995" s="32"/>
      <c r="CD995" s="32"/>
      <c r="CE995" s="32"/>
      <c r="CF995" s="32"/>
      <c r="CG995" s="43"/>
      <c r="CH995" s="43"/>
      <c r="CI995" s="43"/>
      <c r="CJ995" s="43"/>
      <c r="CK995" s="43"/>
      <c r="CL995" s="43"/>
      <c r="CM995" s="43"/>
      <c r="CN995" s="43"/>
      <c r="CO995" s="43"/>
      <c r="CP995" s="43"/>
      <c r="CQ995" s="43"/>
      <c r="CR995" s="43"/>
      <c r="CS995" s="43"/>
      <c r="CT995" s="43"/>
      <c r="CU995" s="43"/>
      <c r="CV995" s="43"/>
      <c r="CW995" s="43"/>
      <c r="CX995" s="43"/>
      <c r="CY995" s="43"/>
      <c r="CZ995" s="45"/>
      <c r="DA995" s="45"/>
    </row>
    <row r="996" spans="1:105" ht="15.75" customHeight="1">
      <c r="A996" s="54"/>
      <c r="B996" s="50"/>
      <c r="D996" s="43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  <c r="BZ996" s="32"/>
      <c r="CA996" s="32"/>
      <c r="CB996" s="32"/>
      <c r="CC996" s="32"/>
      <c r="CD996" s="32"/>
      <c r="CE996" s="32"/>
      <c r="CF996" s="32"/>
      <c r="CG996" s="43"/>
      <c r="CH996" s="43"/>
      <c r="CI996" s="43"/>
      <c r="CJ996" s="43"/>
      <c r="CK996" s="43"/>
      <c r="CL996" s="43"/>
      <c r="CM996" s="43"/>
      <c r="CN996" s="43"/>
      <c r="CO996" s="43"/>
      <c r="CP996" s="43"/>
      <c r="CQ996" s="43"/>
      <c r="CR996" s="43"/>
      <c r="CS996" s="43"/>
      <c r="CT996" s="43"/>
      <c r="CU996" s="43"/>
      <c r="CV996" s="43"/>
      <c r="CW996" s="43"/>
      <c r="CX996" s="43"/>
      <c r="CY996" s="43"/>
      <c r="CZ996" s="45"/>
      <c r="DA996" s="45"/>
    </row>
    <row r="997" spans="1:105" ht="15.75" customHeight="1">
      <c r="A997" s="54"/>
      <c r="B997" s="50"/>
      <c r="D997" s="43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  <c r="BZ997" s="32"/>
      <c r="CA997" s="32"/>
      <c r="CB997" s="32"/>
      <c r="CC997" s="32"/>
      <c r="CD997" s="32"/>
      <c r="CE997" s="32"/>
      <c r="CF997" s="32"/>
      <c r="CG997" s="43"/>
      <c r="CH997" s="43"/>
      <c r="CI997" s="43"/>
      <c r="CJ997" s="43"/>
      <c r="CK997" s="43"/>
      <c r="CL997" s="43"/>
      <c r="CM997" s="43"/>
      <c r="CN997" s="43"/>
      <c r="CO997" s="43"/>
      <c r="CP997" s="43"/>
      <c r="CQ997" s="43"/>
      <c r="CR997" s="43"/>
      <c r="CS997" s="43"/>
      <c r="CT997" s="43"/>
      <c r="CU997" s="43"/>
      <c r="CV997" s="43"/>
      <c r="CW997" s="43"/>
      <c r="CX997" s="43"/>
      <c r="CY997" s="43"/>
      <c r="CZ997" s="45"/>
      <c r="DA997" s="45"/>
    </row>
    <row r="998" spans="1:105" ht="15.75" customHeight="1">
      <c r="A998" s="54"/>
      <c r="B998" s="50"/>
      <c r="D998" s="43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  <c r="BZ998" s="32"/>
      <c r="CA998" s="32"/>
      <c r="CB998" s="32"/>
      <c r="CC998" s="32"/>
      <c r="CD998" s="32"/>
      <c r="CE998" s="32"/>
      <c r="CF998" s="32"/>
      <c r="CG998" s="43"/>
      <c r="CH998" s="43"/>
      <c r="CI998" s="43"/>
      <c r="CJ998" s="43"/>
      <c r="CK998" s="43"/>
      <c r="CL998" s="43"/>
      <c r="CM998" s="43"/>
      <c r="CN998" s="43"/>
      <c r="CO998" s="43"/>
      <c r="CP998" s="43"/>
      <c r="CQ998" s="43"/>
      <c r="CR998" s="43"/>
      <c r="CS998" s="43"/>
      <c r="CT998" s="43"/>
      <c r="CU998" s="43"/>
      <c r="CV998" s="43"/>
      <c r="CW998" s="43"/>
      <c r="CX998" s="43"/>
      <c r="CY998" s="43"/>
      <c r="CZ998" s="45"/>
      <c r="DA998" s="45"/>
    </row>
    <row r="999" spans="1:105" ht="15.75" customHeight="1">
      <c r="A999" s="54"/>
      <c r="B999" s="50"/>
      <c r="D999" s="43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  <c r="BC999" s="32"/>
      <c r="BD999" s="32"/>
      <c r="BE999" s="32"/>
      <c r="BF999" s="32"/>
      <c r="BG999" s="32"/>
      <c r="BH999" s="32"/>
      <c r="BI999" s="32"/>
      <c r="BJ999" s="32"/>
      <c r="BK999" s="32"/>
      <c r="BL999" s="32"/>
      <c r="BM999" s="32"/>
      <c r="BN999" s="32"/>
      <c r="BO999" s="32"/>
      <c r="BP999" s="32"/>
      <c r="BQ999" s="32"/>
      <c r="BR999" s="32"/>
      <c r="BS999" s="32"/>
      <c r="BT999" s="32"/>
      <c r="BU999" s="32"/>
      <c r="BV999" s="32"/>
      <c r="BW999" s="32"/>
      <c r="BX999" s="32"/>
      <c r="BY999" s="32"/>
      <c r="BZ999" s="32"/>
      <c r="CA999" s="32"/>
      <c r="CB999" s="32"/>
      <c r="CC999" s="32"/>
      <c r="CD999" s="32"/>
      <c r="CE999" s="32"/>
      <c r="CF999" s="32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5"/>
      <c r="DA999" s="45"/>
    </row>
    <row r="1000" spans="1:105" ht="15.75" customHeight="1">
      <c r="A1000" s="54"/>
      <c r="B1000" s="50"/>
      <c r="D1000" s="43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2"/>
      <c r="BQ1000" s="32"/>
      <c r="BR1000" s="32"/>
      <c r="BS1000" s="32"/>
      <c r="BT1000" s="32"/>
      <c r="BU1000" s="32"/>
      <c r="BV1000" s="32"/>
      <c r="BW1000" s="32"/>
      <c r="BX1000" s="32"/>
      <c r="BY1000" s="32"/>
      <c r="BZ1000" s="32"/>
      <c r="CA1000" s="32"/>
      <c r="CB1000" s="32"/>
      <c r="CC1000" s="32"/>
      <c r="CD1000" s="32"/>
      <c r="CE1000" s="32"/>
      <c r="CF1000" s="32"/>
      <c r="CG1000" s="43"/>
      <c r="CH1000" s="43"/>
      <c r="CI1000" s="43"/>
      <c r="CJ1000" s="43"/>
      <c r="CK1000" s="43"/>
      <c r="CL1000" s="43"/>
      <c r="CM1000" s="43"/>
      <c r="CN1000" s="43"/>
      <c r="CO1000" s="43"/>
      <c r="CP1000" s="43"/>
      <c r="CQ1000" s="43"/>
      <c r="CR1000" s="43"/>
      <c r="CS1000" s="43"/>
      <c r="CT1000" s="43"/>
      <c r="CU1000" s="43"/>
      <c r="CV1000" s="43"/>
      <c r="CW1000" s="43"/>
      <c r="CX1000" s="43"/>
      <c r="CY1000" s="43"/>
      <c r="CZ1000" s="45"/>
      <c r="DA1000" s="45"/>
    </row>
  </sheetData>
  <mergeCells count="10">
    <mergeCell ref="A1:B1"/>
    <mergeCell ref="E1:Y1"/>
    <mergeCell ref="AM1:AS1"/>
    <mergeCell ref="AT1:BK1"/>
    <mergeCell ref="BL1:CF1"/>
    <mergeCell ref="CG1:DB1"/>
    <mergeCell ref="E23:Y23"/>
    <mergeCell ref="BL23:CF23"/>
    <mergeCell ref="AM23:AS23"/>
    <mergeCell ref="AT23:BK2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НОО</vt:lpstr>
      <vt:lpstr>ООО</vt:lpstr>
      <vt:lpstr>СОО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dcterms:created xsi:type="dcterms:W3CDTF">2021-09-20T17:47:09Z</dcterms:created>
  <dcterms:modified xsi:type="dcterms:W3CDTF">2023-09-13T10:33:01Z</dcterms:modified>
</cp:coreProperties>
</file>